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55" windowWidth="18795" windowHeight="6225"/>
  </bookViews>
  <sheets>
    <sheet name="МБ" sheetId="1" r:id="rId1"/>
    <sheet name="ОБ" sheetId="2" r:id="rId2"/>
    <sheet name="2" sheetId="5" r:id="rId3"/>
    <sheet name="5" sheetId="3" r:id="rId4"/>
  </sheets>
  <definedNames>
    <definedName name="_xlnm.Print_Area" localSheetId="2">'2'!$A$1:$FE$68</definedName>
    <definedName name="_xlnm.Print_Area" localSheetId="3">'5'!$A$1:$FE$89</definedName>
    <definedName name="_xlnm.Print_Area" localSheetId="0">МБ!$A$1:$FE$176</definedName>
    <definedName name="_xlnm.Print_Area" localSheetId="1">ОБ!$A$1:$FE$113</definedName>
  </definedNames>
  <calcPr calcId="145621" refMode="R1C1"/>
</workbook>
</file>

<file path=xl/calcChain.xml><?xml version="1.0" encoding="utf-8"?>
<calcChain xmlns="http://schemas.openxmlformats.org/spreadsheetml/2006/main">
  <c r="CJ167" i="1" l="1"/>
  <c r="EO11" i="5" l="1"/>
  <c r="CL99" i="1"/>
  <c r="EO12" i="1"/>
  <c r="EO14" i="2"/>
  <c r="EO13" i="2"/>
  <c r="EO11" i="2"/>
  <c r="AO14" i="2"/>
  <c r="EO11" i="3"/>
  <c r="CE74" i="1" l="1"/>
  <c r="CM47" i="2" l="1"/>
  <c r="CM25" i="3" l="1"/>
  <c r="CJ77" i="2" l="1"/>
  <c r="CJ57" i="5" l="1"/>
  <c r="CJ81" i="3" l="1"/>
  <c r="CJ56" i="3"/>
  <c r="CE48" i="5" l="1"/>
  <c r="CM20" i="5"/>
  <c r="AO11" i="5"/>
  <c r="CM33" i="5" l="1"/>
  <c r="EO12" i="5"/>
  <c r="EO13" i="5" s="1"/>
  <c r="BW64" i="5" s="1"/>
  <c r="CL103" i="1"/>
  <c r="CJ47" i="3" l="1"/>
  <c r="CJ67" i="3" l="1"/>
  <c r="CM20" i="3" l="1"/>
  <c r="AO11" i="3"/>
  <c r="EO12" i="3" l="1"/>
  <c r="EO13" i="3" s="1"/>
  <c r="BW85" i="3" s="1"/>
  <c r="CM33" i="3"/>
  <c r="CJ25" i="2" l="1"/>
  <c r="CL122" i="1"/>
  <c r="CM37" i="1"/>
  <c r="CJ98" i="2" l="1"/>
  <c r="CJ161" i="1" l="1"/>
  <c r="CJ145" i="1"/>
  <c r="CJ171" i="1" l="1"/>
  <c r="CM42" i="1" l="1"/>
  <c r="CM50" i="1" s="1"/>
  <c r="AO12" i="1" l="1"/>
  <c r="AO11" i="1"/>
  <c r="EO11" i="1" s="1"/>
  <c r="EO13" i="1" l="1"/>
  <c r="EO14" i="1" s="1"/>
  <c r="CJ107" i="2"/>
  <c r="CM42" i="2"/>
  <c r="CM55" i="2" s="1"/>
  <c r="BW173" i="1" l="1"/>
  <c r="AO11" i="2"/>
  <c r="AO12" i="2"/>
  <c r="EO12" i="2" s="1"/>
  <c r="AO13" i="2"/>
  <c r="EO15" i="2" l="1"/>
  <c r="EO16" i="2" s="1"/>
  <c r="BW109" i="2" l="1"/>
</calcChain>
</file>

<file path=xl/sharedStrings.xml><?xml version="1.0" encoding="utf-8"?>
<sst xmlns="http://schemas.openxmlformats.org/spreadsheetml/2006/main" count="689" uniqueCount="192">
  <si>
    <t>Расчеты (обоснования) к плану финансово-хозяйственной деятельности государственного (муниципального) учреждения</t>
  </si>
  <si>
    <t>1. Расчеты (обоснования) выплат персоналу (строка 210)</t>
  </si>
  <si>
    <t xml:space="preserve">Источник финансового обеспечения </t>
  </si>
  <si>
    <t>1.1. Расчеты (обоснования) расходов на оплату труда</t>
  </si>
  <si>
    <t>№ 
п/п</t>
  </si>
  <si>
    <t>Должность, 
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</si>
  <si>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</si>
  <si>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</si>
  <si>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окладу, %</t>
  </si>
  <si>
    <t>Фонд оплаты труда в год, руб. (гр. 3 x гр. 4 x 
(1 + гр. 8 / 100) x 
гр. 9 x 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</si>
  <si>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</si>
  <si>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</si>
  <si>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</si>
  <si>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</si>
  <si>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</si>
  <si>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 xml:space="preserve">Итого: </t>
  </si>
  <si>
    <t>х</t>
  </si>
  <si>
    <t>1</t>
  </si>
  <si>
    <t>2</t>
  </si>
  <si>
    <t>3</t>
  </si>
  <si>
    <t>АУ персонал</t>
  </si>
  <si>
    <t>УВ персонал</t>
  </si>
  <si>
    <t>Основной персонал</t>
  </si>
  <si>
    <t>4</t>
  </si>
  <si>
    <t>Обслужвающий персонал</t>
  </si>
  <si>
    <t>1.2. Расчеты (обоснования) выплат персоналу при направлении в служебные командировки</t>
  </si>
  <si>
    <t>Наименование 
расходов</t>
  </si>
  <si>
    <t>Средний размер выплаты на одного работника в день, руб.</t>
  </si>
  <si>
    <t>Количество работников, 
чел.</t>
  </si>
  <si>
    <t>Количество 
дней</t>
  </si>
  <si>
    <t>Сумма, руб. 
(гр. 3 x гр. 4 x 
гр. 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</si>
  <si>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</si>
  <si>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</si>
  <si>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</si>
  <si>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</si>
  <si>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</si>
  <si>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</si>
  <si>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
для начисления страховых взносов, руб.</t>
  </si>
  <si>
    <t>Сумма 
взноса, 
руб.</t>
  </si>
  <si>
    <t>Страховые взносы в Пенсионный фонд Российской Федерации, всего</t>
  </si>
  <si>
    <t>1.1</t>
  </si>
  <si>
    <t>1.2</t>
  </si>
  <si>
    <t>по ставке 10,0%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</si>
  <si>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</si>
  <si>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</si>
  <si>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</si>
  <si>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</si>
  <si>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2,9%</t>
  </si>
  <si>
    <t>2.2</t>
  </si>
  <si>
    <t>с применением ставки взносов в Фонд социального страхования Российской Федерации по ставке 0,0%</t>
  </si>
  <si>
    <t>2.3</t>
  </si>
  <si>
    <t>обязательное социальное страхование от несчастных случаев на производстве и профессиональных заболеваний по ставке 0,2%</t>
  </si>
  <si>
    <t>2.4</t>
  </si>
  <si>
    <t>обязательное социальное страхование от несчастных случаев на производстве и профессиональных заболеваний по ставке 0,_%*</t>
  </si>
  <si>
    <t>2.5</t>
  </si>
  <si>
    <t>Страховые взносы в Федеральный фонд обязательного медицинского страхования, всего (по ставке 5,1%)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</si>
  <si>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</si>
  <si>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2. Расчеты (обоснования) расходов на социальные и иные выплаты населению</t>
  </si>
  <si>
    <t>Наименование показателя</t>
  </si>
  <si>
    <t>Размер одной выплаты, руб.</t>
  </si>
  <si>
    <t>Количество 
выплат в год</t>
  </si>
  <si>
    <t>Общая сумма выплат, руб. 
(гр. 3 x гр. 4)</t>
  </si>
  <si>
    <t>3. Расчет (обоснование) расходов на уплату налогов, сборов и иных платежей</t>
  </si>
  <si>
    <t>Наименование расходов</t>
  </si>
  <si>
    <t>Налоговая база, руб.</t>
  </si>
  <si>
    <t>Ставка налога, 
%</t>
  </si>
  <si>
    <t>Сумма исчисленного 
налога, подлежащего 
уплате, руб. 
(гр. 3 x гр. 4 / 100)</t>
  </si>
  <si>
    <t>4. Расчет (обоснование) расходов на безвозмездные перечисления организациям</t>
  </si>
  <si>
    <t>5. Расчет (обоснование) прочих расходов 
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</si>
  <si>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</si>
  <si>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</si>
  <si>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</si>
  <si>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</si>
  <si>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</si>
  <si>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 xml:space="preserve"> Итого: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</si>
  <si>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</si>
  <si>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</si>
  <si>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</si>
  <si>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Сумма, руб. 
(гр. 3 x гр. 4)</t>
  </si>
  <si>
    <t>6.3.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</si>
  <si>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</si>
  <si>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</si>
  <si>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</si>
  <si>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</si>
  <si>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6.4. Расчет (обоснование) расходов на оплату аренды имущества</t>
  </si>
  <si>
    <t>Количество</t>
  </si>
  <si>
    <t>Ставка 
арендной 
платы</t>
  </si>
  <si>
    <t>Стоимость 
с учетом НДС, 
руб.</t>
  </si>
  <si>
    <t>6.5. Расчет (обоснование) расходов на оплату работ, услуг по содержанию имущества</t>
  </si>
  <si>
    <t>Объект</t>
  </si>
  <si>
    <t>Количество 
работ 
(услуг)</t>
  </si>
  <si>
    <t>Стоимость 
работ (услуг), 
руб.</t>
  </si>
  <si>
    <t>6.6. Расчет (обоснование) расходов на оплату прочих работ, услуг</t>
  </si>
  <si>
    <t>Количество договоров</t>
  </si>
  <si>
    <t>Стоимость 
услуги, руб.</t>
  </si>
  <si>
    <t>6.7. Расчет (обоснование) расходов на приобретение основных средств, материальных запасов</t>
  </si>
  <si>
    <t>Средняя стоимость, руб.</t>
  </si>
  <si>
    <t>Сумма, руб. 
(гр. 2 x гр. 3)</t>
  </si>
  <si>
    <t>Земельный налог</t>
  </si>
  <si>
    <t>Налог на имущество</t>
  </si>
  <si>
    <t>Транспортный налог</t>
  </si>
  <si>
    <t>Районный и северный коэффициент</t>
  </si>
  <si>
    <t>школа</t>
  </si>
  <si>
    <t xml:space="preserve">Итого по школе: </t>
  </si>
  <si>
    <t>Всего по учреждению:</t>
  </si>
  <si>
    <t>Суточные</t>
  </si>
  <si>
    <t xml:space="preserve">Проезд </t>
  </si>
  <si>
    <t xml:space="preserve">Найм жилого помещения </t>
  </si>
  <si>
    <t>Детский сад</t>
  </si>
  <si>
    <t>Школа</t>
  </si>
  <si>
    <t xml:space="preserve">1 </t>
  </si>
  <si>
    <t>Проезд к месту отдыха и обратно</t>
  </si>
  <si>
    <t>Доступ в интернет</t>
  </si>
  <si>
    <t>Предоставление абонентской линии</t>
  </si>
  <si>
    <t>Внутризоновые соединения, минут</t>
  </si>
  <si>
    <t>Местные соединения, минут</t>
  </si>
  <si>
    <t>5</t>
  </si>
  <si>
    <t>Междугородние переговоры, минут</t>
  </si>
  <si>
    <t>Электроэнергия</t>
  </si>
  <si>
    <t>Тепловая энергия, 1 полугодие</t>
  </si>
  <si>
    <t>Тепловая энергия, 2 полугодие</t>
  </si>
  <si>
    <t>Водоснабжение</t>
  </si>
  <si>
    <t>Водоотведение</t>
  </si>
  <si>
    <t>Обслуживание 1С</t>
  </si>
  <si>
    <t>Передача сигнала на пульт</t>
  </si>
  <si>
    <t>Профосмотр</t>
  </si>
  <si>
    <t>Приобретение дров</t>
  </si>
  <si>
    <t>Приобретение ГСМ</t>
  </si>
  <si>
    <t>Питание детей инвалидов и сирот в ДОУ</t>
  </si>
  <si>
    <t xml:space="preserve">Итого по Источнику финансового обеспечения </t>
  </si>
  <si>
    <t xml:space="preserve">Субсидия на выполнение муниципального задания (областной бюджет) </t>
  </si>
  <si>
    <t>Приобретение учебников</t>
  </si>
  <si>
    <t xml:space="preserve">Приобретение учебного оборудования </t>
  </si>
  <si>
    <t>Прочие материальные запасы</t>
  </si>
  <si>
    <t xml:space="preserve">Субсидия на выполнение муниципального задания (местный бюджет) </t>
  </si>
  <si>
    <t>Обслуживание ПС</t>
  </si>
  <si>
    <t>Освидетельствование огнетушителей</t>
  </si>
  <si>
    <t>Поверка весов</t>
  </si>
  <si>
    <t>Испытание пож.гидрантов</t>
  </si>
  <si>
    <t>Страховые услуги</t>
  </si>
  <si>
    <t>среднемесячный заработок на период трудоустройства уволенного по сокращению штата сотрудника(321)</t>
  </si>
  <si>
    <t>Заправка картриджей</t>
  </si>
  <si>
    <t>6</t>
  </si>
  <si>
    <t>7</t>
  </si>
  <si>
    <t>Курсовая подготовка</t>
  </si>
  <si>
    <t>Акарицидная обработка</t>
  </si>
  <si>
    <t>8</t>
  </si>
  <si>
    <t>ТО</t>
  </si>
  <si>
    <t>Неисключительные права для программы</t>
  </si>
  <si>
    <t>Договор ГПХ</t>
  </si>
  <si>
    <t>Лиц.права на программу "Образование"</t>
  </si>
  <si>
    <t>1С-ЭТП Рособрнадзор</t>
  </si>
  <si>
    <t>Субсидия на иные цели</t>
  </si>
  <si>
    <t>1.2.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</si>
  <si>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Приобретение продуктов для ДОЛ</t>
  </si>
  <si>
    <t>Приобретение продуктов для горячего питания начальных классов</t>
  </si>
  <si>
    <t>Приобретение продуктов для бесплатного питания детей с ОВЗ</t>
  </si>
  <si>
    <t>Компенсация части родительской платы</t>
  </si>
  <si>
    <t>Меры социальной поддержки пед.работникам</t>
  </si>
  <si>
    <t>3.1. Расчет (обоснование) расходов на оплату прочих работ, услуг</t>
  </si>
  <si>
    <t>3.2. Расчет (обоснование) расходов на приобретение основных средств, материальных запасов</t>
  </si>
  <si>
    <t>1.5. Расчет (обоснование) прочих расходов 
(кроме расходов на закупку товаров, работ, услуг)</t>
  </si>
  <si>
    <t>2. Расчет (обоснование) расходов на закупку товаров, работ, услуг</t>
  </si>
  <si>
    <t>2.1. Расчет (обоснование) расходов на оплату услуг связи</t>
  </si>
  <si>
    <t>2.2. Расчет (обоснование) расходов на оплату прочих работ, услуг</t>
  </si>
  <si>
    <t>2.3. Расчет (обоснование) расходов на приобретение основных средств, материальных запасов</t>
  </si>
  <si>
    <t>3. Расчет (обоснование) расходов на закупку товаров, работ, услуг</t>
  </si>
  <si>
    <t>9</t>
  </si>
  <si>
    <t>10</t>
  </si>
  <si>
    <t>Техническое присоединение к эл.сетям</t>
  </si>
  <si>
    <t>Приобретение призов и грамот</t>
  </si>
  <si>
    <t>ТБО</t>
  </si>
  <si>
    <t>Предрейсовый осмотр</t>
  </si>
  <si>
    <t>2. Расчет (обоснование) расходов на уплату налогов, сборов и иных платежей</t>
  </si>
  <si>
    <t>Уплата прочих платежей</t>
  </si>
  <si>
    <t>3. Расчет (обоснование) расходов на приобретение основных средств, материальных запасов</t>
  </si>
  <si>
    <t xml:space="preserve">Приобретение продуктов для горячего питания </t>
  </si>
  <si>
    <t>Приносящая доход деятельность</t>
  </si>
  <si>
    <t>Ремонт д/с</t>
  </si>
  <si>
    <t>Укрепление МТБ</t>
  </si>
  <si>
    <t>Помни их имена</t>
  </si>
  <si>
    <t>2.6. Расчет (обоснование) расходов на оплату прочих работ, услуг</t>
  </si>
  <si>
    <t>Электроснабжение</t>
  </si>
  <si>
    <t>Деритизация</t>
  </si>
  <si>
    <t>проезд участника</t>
  </si>
  <si>
    <t>Материальные запасы</t>
  </si>
  <si>
    <t>1.6. Расчеты (обоснования) расходов на социальные и иные выплаты населению</t>
  </si>
  <si>
    <t>по ставке 30,0%</t>
  </si>
  <si>
    <t>Возврат</t>
  </si>
  <si>
    <t>Техническая диагностика ОС</t>
  </si>
  <si>
    <t>Лицензия на программ.обеспечение</t>
  </si>
  <si>
    <t>ДГПХ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</si>
</sst>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/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wrapText="1"/>
    </xf>
    <xf numFmtId="0" fontId="10" fillId="0" borderId="6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justify" wrapText="1"/>
    </xf>
    <xf numFmtId="0" fontId="7" fillId="0" borderId="0" xfId="0" applyNumberFormat="1" applyFont="1" applyBorder="1" applyAlignment="1">
      <alignment horizontal="justify" wrapText="1"/>
    </xf>
    <xf numFmtId="0" fontId="1" fillId="0" borderId="7" xfId="0" applyNumberFormat="1" applyFont="1" applyBorder="1" applyAlignment="1">
      <alignment horizontal="left" vertical="center" wrapText="1" indent="2"/>
    </xf>
    <xf numFmtId="0" fontId="1" fillId="0" borderId="8" xfId="0" applyNumberFormat="1" applyFont="1" applyBorder="1" applyAlignment="1">
      <alignment horizontal="left" vertical="center" wrapText="1" indent="2"/>
    </xf>
    <xf numFmtId="49" fontId="1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 wrapText="1" indent="2"/>
    </xf>
    <xf numFmtId="0" fontId="1" fillId="0" borderId="10" xfId="0" applyNumberFormat="1" applyFont="1" applyBorder="1" applyAlignment="1">
      <alignment horizontal="left" vertical="center" wrapText="1" indent="2"/>
    </xf>
    <xf numFmtId="0" fontId="1" fillId="0" borderId="2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4" fontId="10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76"/>
  <sheetViews>
    <sheetView tabSelected="1" topLeftCell="A151" zoomScaleNormal="100" zoomScaleSheetLayoutView="100" workbookViewId="0">
      <selection activeCell="BD167" sqref="BD167:BS167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67" t="s">
        <v>134</v>
      </c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</row>
    <row r="3" spans="1:161" s="3" customFormat="1" ht="15.75" x14ac:dyDescent="0.25">
      <c r="A3" s="100" t="s">
        <v>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</row>
    <row r="4" spans="1:161" s="2" customFormat="1" ht="15" x14ac:dyDescent="0.2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</row>
    <row r="5" spans="1:161" s="2" customFormat="1" ht="15" x14ac:dyDescent="0.25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</row>
    <row r="6" spans="1:161" s="5" customFormat="1" ht="13.5" customHeight="1" x14ac:dyDescent="0.2">
      <c r="A6" s="61" t="s">
        <v>4</v>
      </c>
      <c r="B6" s="62"/>
      <c r="C6" s="62"/>
      <c r="D6" s="62"/>
      <c r="E6" s="62"/>
      <c r="F6" s="63"/>
      <c r="G6" s="61" t="s">
        <v>5</v>
      </c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3"/>
      <c r="Y6" s="61" t="s">
        <v>6</v>
      </c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3"/>
      <c r="AO6" s="68" t="s">
        <v>7</v>
      </c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70"/>
      <c r="DI6" s="61" t="s">
        <v>8</v>
      </c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3"/>
      <c r="DY6" s="61" t="s">
        <v>101</v>
      </c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3"/>
      <c r="EO6" s="61" t="s">
        <v>9</v>
      </c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3"/>
    </row>
    <row r="7" spans="1:161" s="5" customFormat="1" ht="13.5" customHeight="1" x14ac:dyDescent="0.2">
      <c r="A7" s="101"/>
      <c r="B7" s="102"/>
      <c r="C7" s="102"/>
      <c r="D7" s="102"/>
      <c r="E7" s="102"/>
      <c r="F7" s="103"/>
      <c r="G7" s="101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3"/>
      <c r="Y7" s="101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3"/>
      <c r="AO7" s="61" t="s">
        <v>10</v>
      </c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3"/>
      <c r="BF7" s="68" t="s">
        <v>11</v>
      </c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70"/>
      <c r="DI7" s="101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3"/>
      <c r="DY7" s="101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3"/>
      <c r="EO7" s="101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3"/>
    </row>
    <row r="8" spans="1:161" s="5" customFormat="1" ht="39.75" customHeight="1" x14ac:dyDescent="0.2">
      <c r="A8" s="104"/>
      <c r="B8" s="105"/>
      <c r="C8" s="105"/>
      <c r="D8" s="105"/>
      <c r="E8" s="105"/>
      <c r="F8" s="106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6"/>
      <c r="Y8" s="104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6"/>
      <c r="AO8" s="104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6"/>
      <c r="BF8" s="107" t="s">
        <v>12</v>
      </c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 t="s">
        <v>13</v>
      </c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 t="s">
        <v>14</v>
      </c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4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6"/>
      <c r="DY8" s="104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6"/>
      <c r="EO8" s="104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6"/>
    </row>
    <row r="9" spans="1:161" s="6" customFormat="1" x14ac:dyDescent="0.2">
      <c r="A9" s="60">
        <v>1</v>
      </c>
      <c r="B9" s="60"/>
      <c r="C9" s="60"/>
      <c r="D9" s="60"/>
      <c r="E9" s="60"/>
      <c r="F9" s="60"/>
      <c r="G9" s="60">
        <v>2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>
        <v>3</v>
      </c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>
        <v>4</v>
      </c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>
        <v>5</v>
      </c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>
        <v>6</v>
      </c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>
        <v>7</v>
      </c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>
        <v>8</v>
      </c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>
        <v>9</v>
      </c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>
        <v>10</v>
      </c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</row>
    <row r="10" spans="1:161" s="7" customFormat="1" ht="15" customHeight="1" x14ac:dyDescent="0.2">
      <c r="A10" s="108" t="s">
        <v>102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10"/>
    </row>
    <row r="11" spans="1:161" s="7" customFormat="1" ht="15" customHeight="1" x14ac:dyDescent="0.2">
      <c r="A11" s="50" t="s">
        <v>17</v>
      </c>
      <c r="B11" s="50"/>
      <c r="C11" s="50"/>
      <c r="D11" s="50"/>
      <c r="E11" s="50"/>
      <c r="F11" s="50"/>
      <c r="G11" s="51" t="s">
        <v>21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>
        <v>0.25</v>
      </c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>
        <f>BF11+CQ11</f>
        <v>22440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>
        <v>6931</v>
      </c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>
        <v>15509</v>
      </c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>
        <v>1.7</v>
      </c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3">
        <f>AO11*Y11*DY11*12</f>
        <v>114444</v>
      </c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</row>
    <row r="12" spans="1:161" s="7" customFormat="1" ht="24" customHeight="1" x14ac:dyDescent="0.2">
      <c r="A12" s="50" t="s">
        <v>18</v>
      </c>
      <c r="B12" s="50"/>
      <c r="C12" s="50"/>
      <c r="D12" s="50"/>
      <c r="E12" s="50"/>
      <c r="F12" s="50"/>
      <c r="G12" s="51" t="s">
        <v>24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2">
        <v>5.35</v>
      </c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>
        <f>BF12+BX12+CQ12</f>
        <v>25539</v>
      </c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>
        <v>5865</v>
      </c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>
        <v>5144</v>
      </c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>
        <v>14530</v>
      </c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>
        <v>1.7</v>
      </c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3">
        <f>AO12*Y12*DY12*12-80.75</f>
        <v>2787245.71</v>
      </c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</row>
    <row r="13" spans="1:161" s="7" customFormat="1" ht="15" customHeight="1" x14ac:dyDescent="0.2">
      <c r="A13" s="64" t="s">
        <v>103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8"/>
      <c r="Y13" s="52" t="s">
        <v>16</v>
      </c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 t="s">
        <v>16</v>
      </c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 t="s">
        <v>16</v>
      </c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 t="s">
        <v>16</v>
      </c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 t="s">
        <v>16</v>
      </c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 t="s">
        <v>16</v>
      </c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3">
        <f>EO11+EO12</f>
        <v>2901689.71</v>
      </c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</row>
    <row r="14" spans="1:161" s="7" customFormat="1" ht="15" customHeight="1" x14ac:dyDescent="0.2">
      <c r="A14" s="64" t="s">
        <v>104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8"/>
      <c r="Y14" s="52" t="s">
        <v>16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 t="s">
        <v>16</v>
      </c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 t="s">
        <v>16</v>
      </c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 t="s">
        <v>16</v>
      </c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 t="s">
        <v>16</v>
      </c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 t="s">
        <v>16</v>
      </c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3">
        <f>EO13</f>
        <v>2901689.71</v>
      </c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</row>
    <row r="16" spans="1:161" s="4" customFormat="1" ht="14.25" x14ac:dyDescent="0.2">
      <c r="A16" s="59" t="s">
        <v>25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</row>
    <row r="17" spans="1:105" s="2" customFormat="1" ht="10.5" customHeight="1" x14ac:dyDescent="0.25"/>
    <row r="18" spans="1:105" s="5" customFormat="1" ht="45" customHeight="1" x14ac:dyDescent="0.2">
      <c r="A18" s="61" t="s">
        <v>4</v>
      </c>
      <c r="B18" s="62"/>
      <c r="C18" s="62"/>
      <c r="D18" s="62"/>
      <c r="E18" s="62"/>
      <c r="F18" s="63"/>
      <c r="G18" s="61" t="s">
        <v>26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3"/>
      <c r="AE18" s="61" t="s">
        <v>27</v>
      </c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3"/>
      <c r="BD18" s="61" t="s">
        <v>28</v>
      </c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3"/>
      <c r="BT18" s="61" t="s">
        <v>29</v>
      </c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3"/>
      <c r="CJ18" s="61" t="s">
        <v>30</v>
      </c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3"/>
    </row>
    <row r="19" spans="1:105" s="6" customFormat="1" x14ac:dyDescent="0.2">
      <c r="A19" s="60">
        <v>1</v>
      </c>
      <c r="B19" s="60"/>
      <c r="C19" s="60"/>
      <c r="D19" s="60"/>
      <c r="E19" s="60"/>
      <c r="F19" s="60"/>
      <c r="G19" s="60">
        <v>2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>
        <v>3</v>
      </c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>
        <v>4</v>
      </c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>
        <v>5</v>
      </c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>
        <v>6</v>
      </c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</row>
    <row r="20" spans="1:105" s="7" customFormat="1" ht="15" customHeight="1" x14ac:dyDescent="0.2">
      <c r="A20" s="50" t="s">
        <v>17</v>
      </c>
      <c r="B20" s="50"/>
      <c r="C20" s="50"/>
      <c r="D20" s="50"/>
      <c r="E20" s="50"/>
      <c r="F20" s="50"/>
      <c r="G20" s="51" t="s">
        <v>105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>
        <v>0</v>
      </c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</row>
    <row r="21" spans="1:105" s="7" customFormat="1" ht="15" customHeight="1" x14ac:dyDescent="0.2">
      <c r="A21" s="50" t="s">
        <v>18</v>
      </c>
      <c r="B21" s="50"/>
      <c r="C21" s="50"/>
      <c r="D21" s="50"/>
      <c r="E21" s="50"/>
      <c r="F21" s="50"/>
      <c r="G21" s="51" t="s">
        <v>107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>
        <v>0</v>
      </c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</row>
    <row r="22" spans="1:105" s="7" customFormat="1" ht="15" customHeight="1" x14ac:dyDescent="0.2">
      <c r="A22" s="50" t="s">
        <v>19</v>
      </c>
      <c r="B22" s="50"/>
      <c r="C22" s="50"/>
      <c r="D22" s="50"/>
      <c r="E22" s="50"/>
      <c r="F22" s="50"/>
      <c r="G22" s="51" t="s">
        <v>106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2">
        <v>0</v>
      </c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>
        <v>0</v>
      </c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3">
        <v>0</v>
      </c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</row>
    <row r="23" spans="1:105" s="7" customFormat="1" ht="15" customHeight="1" x14ac:dyDescent="0.2">
      <c r="A23" s="50"/>
      <c r="B23" s="50"/>
      <c r="C23" s="50"/>
      <c r="D23" s="50"/>
      <c r="E23" s="50"/>
      <c r="F23" s="50"/>
      <c r="G23" s="57" t="s">
        <v>15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8"/>
      <c r="AE23" s="52" t="s">
        <v>16</v>
      </c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 t="s">
        <v>16</v>
      </c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 t="s">
        <v>16</v>
      </c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3">
        <v>0</v>
      </c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</row>
    <row r="24" spans="1:105" s="2" customFormat="1" ht="12" customHeight="1" x14ac:dyDescent="0.25"/>
    <row r="25" spans="1:105" s="4" customFormat="1" ht="14.25" x14ac:dyDescent="0.2">
      <c r="A25" s="59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</row>
    <row r="26" spans="1:105" s="2" customFormat="1" ht="10.5" customHeight="1" x14ac:dyDescent="0.25"/>
    <row r="27" spans="1:105" s="5" customFormat="1" ht="55.5" customHeight="1" x14ac:dyDescent="0.2">
      <c r="A27" s="61" t="s">
        <v>4</v>
      </c>
      <c r="B27" s="62"/>
      <c r="C27" s="62"/>
      <c r="D27" s="62"/>
      <c r="E27" s="62"/>
      <c r="F27" s="63"/>
      <c r="G27" s="61" t="s">
        <v>26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3"/>
      <c r="AE27" s="61" t="s">
        <v>32</v>
      </c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3"/>
      <c r="AZ27" s="61" t="s">
        <v>33</v>
      </c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3"/>
      <c r="BR27" s="61" t="s">
        <v>34</v>
      </c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3"/>
      <c r="CJ27" s="61" t="s">
        <v>30</v>
      </c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3"/>
    </row>
    <row r="28" spans="1:105" s="6" customFormat="1" x14ac:dyDescent="0.2">
      <c r="A28" s="60">
        <v>1</v>
      </c>
      <c r="B28" s="60"/>
      <c r="C28" s="60"/>
      <c r="D28" s="60"/>
      <c r="E28" s="60"/>
      <c r="F28" s="60"/>
      <c r="G28" s="60">
        <v>2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>
        <v>3</v>
      </c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>
        <v>4</v>
      </c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>
        <v>5</v>
      </c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>
        <v>6</v>
      </c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</row>
    <row r="29" spans="1:105" s="7" customFormat="1" ht="15" customHeight="1" x14ac:dyDescent="0.2">
      <c r="A29" s="50"/>
      <c r="B29" s="50"/>
      <c r="C29" s="50"/>
      <c r="D29" s="50"/>
      <c r="E29" s="50"/>
      <c r="F29" s="50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</row>
    <row r="30" spans="1:105" s="7" customFormat="1" ht="15" customHeight="1" x14ac:dyDescent="0.2">
      <c r="A30" s="50"/>
      <c r="B30" s="50"/>
      <c r="C30" s="50"/>
      <c r="D30" s="50"/>
      <c r="E30" s="50"/>
      <c r="F30" s="5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</row>
    <row r="31" spans="1:105" s="7" customFormat="1" ht="15" customHeight="1" x14ac:dyDescent="0.2">
      <c r="A31" s="50"/>
      <c r="B31" s="50"/>
      <c r="C31" s="50"/>
      <c r="D31" s="50"/>
      <c r="E31" s="50"/>
      <c r="F31" s="50"/>
      <c r="G31" s="57" t="s">
        <v>15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8"/>
      <c r="AE31" s="52" t="s">
        <v>16</v>
      </c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 t="s">
        <v>16</v>
      </c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 t="s">
        <v>16</v>
      </c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</row>
    <row r="32" spans="1:105" s="2" customFormat="1" ht="12" customHeight="1" x14ac:dyDescent="0.25"/>
    <row r="33" spans="1:105" s="4" customFormat="1" ht="41.25" customHeight="1" x14ac:dyDescent="0.2">
      <c r="A33" s="65" t="s">
        <v>35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</row>
    <row r="34" spans="1:105" s="2" customFormat="1" ht="10.5" customHeight="1" x14ac:dyDescent="0.25"/>
    <row r="35" spans="1:105" s="2" customFormat="1" ht="55.5" customHeight="1" x14ac:dyDescent="0.25">
      <c r="A35" s="61" t="s">
        <v>4</v>
      </c>
      <c r="B35" s="62"/>
      <c r="C35" s="62"/>
      <c r="D35" s="62"/>
      <c r="E35" s="62"/>
      <c r="F35" s="63"/>
      <c r="G35" s="61" t="s">
        <v>36</v>
      </c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3"/>
      <c r="BW35" s="61" t="s">
        <v>37</v>
      </c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3"/>
      <c r="CM35" s="61" t="s">
        <v>38</v>
      </c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70"/>
    </row>
    <row r="36" spans="1:105" x14ac:dyDescent="0.2">
      <c r="A36" s="60">
        <v>1</v>
      </c>
      <c r="B36" s="60"/>
      <c r="C36" s="60"/>
      <c r="D36" s="60"/>
      <c r="E36" s="60"/>
      <c r="F36" s="60"/>
      <c r="G36" s="60">
        <v>2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>
        <v>3</v>
      </c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>
        <v>4</v>
      </c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</row>
    <row r="37" spans="1:105" s="2" customFormat="1" ht="21.75" customHeight="1" x14ac:dyDescent="0.25">
      <c r="A37" s="50" t="s">
        <v>17</v>
      </c>
      <c r="B37" s="50"/>
      <c r="C37" s="50"/>
      <c r="D37" s="50"/>
      <c r="E37" s="50"/>
      <c r="F37" s="50"/>
      <c r="G37" s="9"/>
      <c r="H37" s="55" t="s">
        <v>39</v>
      </c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6"/>
      <c r="BW37" s="52" t="s">
        <v>16</v>
      </c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3">
        <f>CM38</f>
        <v>870506.91</v>
      </c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</row>
    <row r="38" spans="1:105" x14ac:dyDescent="0.2">
      <c r="A38" s="78" t="s">
        <v>40</v>
      </c>
      <c r="B38" s="79"/>
      <c r="C38" s="79"/>
      <c r="D38" s="79"/>
      <c r="E38" s="79"/>
      <c r="F38" s="80"/>
      <c r="G38" s="10"/>
      <c r="H38" s="84" t="s">
        <v>11</v>
      </c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5"/>
      <c r="BW38" s="86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8"/>
      <c r="CM38" s="92">
        <v>870506.91</v>
      </c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4"/>
    </row>
    <row r="39" spans="1:105" x14ac:dyDescent="0.2">
      <c r="A39" s="81"/>
      <c r="B39" s="82"/>
      <c r="C39" s="82"/>
      <c r="D39" s="82"/>
      <c r="E39" s="82"/>
      <c r="F39" s="83"/>
      <c r="G39" s="11"/>
      <c r="H39" s="98" t="s">
        <v>187</v>
      </c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9"/>
      <c r="BW39" s="89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1"/>
      <c r="CM39" s="95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7"/>
    </row>
    <row r="40" spans="1:105" ht="13.5" customHeight="1" x14ac:dyDescent="0.2">
      <c r="A40" s="50" t="s">
        <v>41</v>
      </c>
      <c r="B40" s="50"/>
      <c r="C40" s="50"/>
      <c r="D40" s="50"/>
      <c r="E40" s="50"/>
      <c r="F40" s="50"/>
      <c r="G40" s="9"/>
      <c r="H40" s="76" t="s">
        <v>42</v>
      </c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7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</row>
    <row r="41" spans="1:105" ht="26.25" customHeight="1" x14ac:dyDescent="0.2">
      <c r="A41" s="50" t="s">
        <v>43</v>
      </c>
      <c r="B41" s="50"/>
      <c r="C41" s="50"/>
      <c r="D41" s="50"/>
      <c r="E41" s="50"/>
      <c r="F41" s="50"/>
      <c r="G41" s="9"/>
      <c r="H41" s="76" t="s">
        <v>44</v>
      </c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7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</row>
    <row r="42" spans="1:105" ht="26.25" customHeight="1" x14ac:dyDescent="0.2">
      <c r="A42" s="50" t="s">
        <v>18</v>
      </c>
      <c r="B42" s="50"/>
      <c r="C42" s="50"/>
      <c r="D42" s="50"/>
      <c r="E42" s="50"/>
      <c r="F42" s="50"/>
      <c r="G42" s="9"/>
      <c r="H42" s="55" t="s">
        <v>45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6"/>
      <c r="BW42" s="52" t="s">
        <v>16</v>
      </c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3">
        <f>CM43+CM46</f>
        <v>5803.38</v>
      </c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</row>
    <row r="43" spans="1:105" x14ac:dyDescent="0.2">
      <c r="A43" s="78" t="s">
        <v>46</v>
      </c>
      <c r="B43" s="79"/>
      <c r="C43" s="79"/>
      <c r="D43" s="79"/>
      <c r="E43" s="79"/>
      <c r="F43" s="80"/>
      <c r="G43" s="10"/>
      <c r="H43" s="84" t="s">
        <v>11</v>
      </c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5"/>
      <c r="BW43" s="86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8"/>
      <c r="CM43" s="92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4"/>
    </row>
    <row r="44" spans="1:105" ht="25.5" customHeight="1" x14ac:dyDescent="0.2">
      <c r="A44" s="81"/>
      <c r="B44" s="82"/>
      <c r="C44" s="82"/>
      <c r="D44" s="82"/>
      <c r="E44" s="82"/>
      <c r="F44" s="83"/>
      <c r="G44" s="11"/>
      <c r="H44" s="98" t="s">
        <v>47</v>
      </c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9"/>
      <c r="BW44" s="89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1"/>
      <c r="CM44" s="95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7"/>
    </row>
    <row r="45" spans="1:105" ht="26.25" customHeight="1" x14ac:dyDescent="0.2">
      <c r="A45" s="50" t="s">
        <v>48</v>
      </c>
      <c r="B45" s="50"/>
      <c r="C45" s="50"/>
      <c r="D45" s="50"/>
      <c r="E45" s="50"/>
      <c r="F45" s="50"/>
      <c r="G45" s="9"/>
      <c r="H45" s="76" t="s">
        <v>49</v>
      </c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7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</row>
    <row r="46" spans="1:105" ht="27" customHeight="1" x14ac:dyDescent="0.2">
      <c r="A46" s="50" t="s">
        <v>50</v>
      </c>
      <c r="B46" s="50"/>
      <c r="C46" s="50"/>
      <c r="D46" s="50"/>
      <c r="E46" s="50"/>
      <c r="F46" s="50"/>
      <c r="G46" s="9"/>
      <c r="H46" s="76" t="s">
        <v>51</v>
      </c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7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3">
        <v>5803.38</v>
      </c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</row>
    <row r="47" spans="1:105" ht="27" customHeight="1" x14ac:dyDescent="0.2">
      <c r="A47" s="50" t="s">
        <v>52</v>
      </c>
      <c r="B47" s="50"/>
      <c r="C47" s="50"/>
      <c r="D47" s="50"/>
      <c r="E47" s="50"/>
      <c r="F47" s="50"/>
      <c r="G47" s="9"/>
      <c r="H47" s="76" t="s">
        <v>53</v>
      </c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7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</row>
    <row r="48" spans="1:105" ht="27" customHeight="1" x14ac:dyDescent="0.2">
      <c r="A48" s="50" t="s">
        <v>54</v>
      </c>
      <c r="B48" s="50"/>
      <c r="C48" s="50"/>
      <c r="D48" s="50"/>
      <c r="E48" s="50"/>
      <c r="F48" s="50"/>
      <c r="G48" s="9"/>
      <c r="H48" s="76" t="s">
        <v>53</v>
      </c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7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</row>
    <row r="49" spans="1:105" ht="26.25" customHeight="1" x14ac:dyDescent="0.2">
      <c r="A49" s="50" t="s">
        <v>19</v>
      </c>
      <c r="B49" s="50"/>
      <c r="C49" s="50"/>
      <c r="D49" s="50"/>
      <c r="E49" s="50"/>
      <c r="F49" s="50"/>
      <c r="G49" s="9"/>
      <c r="H49" s="55" t="s">
        <v>55</v>
      </c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6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</row>
    <row r="50" spans="1:105" ht="13.5" customHeight="1" x14ac:dyDescent="0.2">
      <c r="A50" s="50"/>
      <c r="B50" s="50"/>
      <c r="C50" s="50"/>
      <c r="D50" s="50"/>
      <c r="E50" s="50"/>
      <c r="F50" s="50"/>
      <c r="G50" s="64" t="s">
        <v>15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8"/>
      <c r="BW50" s="52" t="s">
        <v>16</v>
      </c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3">
        <f>CM37+CM42+CM49</f>
        <v>876310.29</v>
      </c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</row>
    <row r="51" spans="1:105" ht="13.5" customHeight="1" x14ac:dyDescent="0.2">
      <c r="A51" s="50"/>
      <c r="B51" s="50"/>
      <c r="C51" s="50"/>
      <c r="D51" s="50"/>
      <c r="E51" s="50"/>
      <c r="F51" s="50"/>
      <c r="G51" s="64" t="s">
        <v>11</v>
      </c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8"/>
      <c r="BW51" s="52" t="s">
        <v>16</v>
      </c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</row>
    <row r="52" spans="1:105" ht="13.5" customHeight="1" x14ac:dyDescent="0.2">
      <c r="A52" s="50"/>
      <c r="B52" s="50"/>
      <c r="C52" s="50"/>
      <c r="D52" s="50"/>
      <c r="E52" s="50"/>
      <c r="F52" s="50"/>
      <c r="G52" s="64" t="s">
        <v>108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8"/>
      <c r="BW52" s="52" t="s">
        <v>16</v>
      </c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3">
        <v>0</v>
      </c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</row>
    <row r="53" spans="1:105" ht="13.5" customHeight="1" x14ac:dyDescent="0.2">
      <c r="A53" s="50"/>
      <c r="B53" s="50"/>
      <c r="C53" s="50"/>
      <c r="D53" s="50"/>
      <c r="E53" s="50"/>
      <c r="F53" s="50"/>
      <c r="G53" s="64" t="s">
        <v>109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8"/>
      <c r="BW53" s="52" t="s">
        <v>16</v>
      </c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3">
        <v>876310.29</v>
      </c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</row>
    <row r="54" spans="1:105" s="2" customFormat="1" ht="3.75" customHeight="1" x14ac:dyDescent="0.25"/>
    <row r="55" spans="1:105" s="12" customFormat="1" ht="48" customHeight="1" x14ac:dyDescent="0.2">
      <c r="A55" s="74" t="s">
        <v>56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</row>
    <row r="56" spans="1:105" s="2" customFormat="1" ht="76.5" customHeight="1" x14ac:dyDescent="0.25"/>
    <row r="57" spans="1:105" s="4" customFormat="1" ht="14.25" x14ac:dyDescent="0.2">
      <c r="A57" s="59" t="s">
        <v>57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</row>
    <row r="58" spans="1:105" s="2" customFormat="1" ht="6" customHeight="1" x14ac:dyDescent="0.25"/>
    <row r="59" spans="1:105" s="5" customFormat="1" ht="45" customHeight="1" x14ac:dyDescent="0.2">
      <c r="A59" s="61" t="s">
        <v>4</v>
      </c>
      <c r="B59" s="62"/>
      <c r="C59" s="62"/>
      <c r="D59" s="62"/>
      <c r="E59" s="62"/>
      <c r="F59" s="62"/>
      <c r="G59" s="63"/>
      <c r="H59" s="61" t="s">
        <v>58</v>
      </c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3"/>
      <c r="BD59" s="61" t="s">
        <v>59</v>
      </c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3"/>
      <c r="BT59" s="61" t="s">
        <v>60</v>
      </c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3"/>
      <c r="CJ59" s="61" t="s">
        <v>61</v>
      </c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3"/>
    </row>
    <row r="60" spans="1:105" s="6" customFormat="1" x14ac:dyDescent="0.2">
      <c r="A60" s="60">
        <v>1</v>
      </c>
      <c r="B60" s="60"/>
      <c r="C60" s="60"/>
      <c r="D60" s="60"/>
      <c r="E60" s="60"/>
      <c r="F60" s="60"/>
      <c r="G60" s="60"/>
      <c r="H60" s="60">
        <v>2</v>
      </c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>
        <v>3</v>
      </c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>
        <v>4</v>
      </c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>
        <v>5</v>
      </c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</row>
    <row r="61" spans="1:105" s="7" customFormat="1" ht="15" customHeight="1" x14ac:dyDescent="0.2">
      <c r="A61" s="50" t="s">
        <v>110</v>
      </c>
      <c r="B61" s="50"/>
      <c r="C61" s="50"/>
      <c r="D61" s="50"/>
      <c r="E61" s="50"/>
      <c r="F61" s="50"/>
      <c r="G61" s="50"/>
      <c r="H61" s="51" t="s">
        <v>111</v>
      </c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>
        <v>0</v>
      </c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</row>
    <row r="62" spans="1:105" s="7" customFormat="1" ht="15" customHeight="1" x14ac:dyDescent="0.2">
      <c r="A62" s="50"/>
      <c r="B62" s="50"/>
      <c r="C62" s="50"/>
      <c r="D62" s="50"/>
      <c r="E62" s="50"/>
      <c r="F62" s="50"/>
      <c r="G62" s="50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</row>
    <row r="63" spans="1:105" s="7" customFormat="1" ht="15" customHeight="1" x14ac:dyDescent="0.2">
      <c r="A63" s="50"/>
      <c r="B63" s="50"/>
      <c r="C63" s="50"/>
      <c r="D63" s="50"/>
      <c r="E63" s="50"/>
      <c r="F63" s="50"/>
      <c r="G63" s="50"/>
      <c r="H63" s="57" t="s">
        <v>15</v>
      </c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8"/>
      <c r="BD63" s="52" t="s">
        <v>16</v>
      </c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 t="s">
        <v>16</v>
      </c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>
        <v>0</v>
      </c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</row>
    <row r="64" spans="1:105" ht="12" customHeight="1" x14ac:dyDescent="0.2"/>
    <row r="65" spans="1:105" s="4" customFormat="1" ht="14.25" x14ac:dyDescent="0.2">
      <c r="A65" s="59" t="s">
        <v>62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</row>
    <row r="66" spans="1:105" s="2" customFormat="1" ht="6" customHeight="1" x14ac:dyDescent="0.25"/>
    <row r="67" spans="1:105" s="5" customFormat="1" ht="55.5" customHeight="1" x14ac:dyDescent="0.2">
      <c r="A67" s="61" t="s">
        <v>4</v>
      </c>
      <c r="B67" s="62"/>
      <c r="C67" s="62"/>
      <c r="D67" s="62"/>
      <c r="E67" s="62"/>
      <c r="F67" s="62"/>
      <c r="G67" s="63"/>
      <c r="H67" s="61" t="s">
        <v>63</v>
      </c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3"/>
      <c r="BD67" s="61" t="s">
        <v>64</v>
      </c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3"/>
      <c r="BT67" s="61" t="s">
        <v>65</v>
      </c>
      <c r="BU67" s="62"/>
      <c r="BV67" s="62"/>
      <c r="BW67" s="62"/>
      <c r="BX67" s="62"/>
      <c r="BY67" s="62"/>
      <c r="BZ67" s="62"/>
      <c r="CA67" s="62"/>
      <c r="CB67" s="62"/>
      <c r="CC67" s="62"/>
      <c r="CD67" s="63"/>
      <c r="CE67" s="61" t="s">
        <v>66</v>
      </c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3"/>
    </row>
    <row r="68" spans="1:105" s="6" customFormat="1" x14ac:dyDescent="0.2">
      <c r="A68" s="60">
        <v>1</v>
      </c>
      <c r="B68" s="60"/>
      <c r="C68" s="60"/>
      <c r="D68" s="60"/>
      <c r="E68" s="60"/>
      <c r="F68" s="60"/>
      <c r="G68" s="60"/>
      <c r="H68" s="60">
        <v>2</v>
      </c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>
        <v>3</v>
      </c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>
        <v>4</v>
      </c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>
        <v>5</v>
      </c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</row>
    <row r="69" spans="1:105" s="7" customFormat="1" ht="15" customHeight="1" x14ac:dyDescent="0.2">
      <c r="A69" s="50" t="s">
        <v>17</v>
      </c>
      <c r="B69" s="50"/>
      <c r="C69" s="50"/>
      <c r="D69" s="50"/>
      <c r="E69" s="50"/>
      <c r="F69" s="50"/>
      <c r="G69" s="50"/>
      <c r="H69" s="51" t="s">
        <v>98</v>
      </c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2">
        <v>513376.96</v>
      </c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>
        <v>0.01</v>
      </c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3">
        <v>51</v>
      </c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</row>
    <row r="70" spans="1:105" s="7" customFormat="1" ht="15" customHeight="1" x14ac:dyDescent="0.2">
      <c r="A70" s="50" t="s">
        <v>18</v>
      </c>
      <c r="B70" s="50"/>
      <c r="C70" s="50"/>
      <c r="D70" s="50"/>
      <c r="E70" s="50"/>
      <c r="F70" s="50"/>
      <c r="G70" s="50"/>
      <c r="H70" s="51" t="s">
        <v>99</v>
      </c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2">
        <v>26791887</v>
      </c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>
        <v>2.2000000000000002</v>
      </c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3">
        <v>589422</v>
      </c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</row>
    <row r="71" spans="1:105" s="7" customFormat="1" ht="15" customHeight="1" x14ac:dyDescent="0.2">
      <c r="A71" s="50" t="s">
        <v>19</v>
      </c>
      <c r="B71" s="50"/>
      <c r="C71" s="50"/>
      <c r="D71" s="50"/>
      <c r="E71" s="50"/>
      <c r="F71" s="50"/>
      <c r="G71" s="50"/>
      <c r="H71" s="51" t="s">
        <v>100</v>
      </c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3">
        <v>8776</v>
      </c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</row>
    <row r="72" spans="1:105" s="7" customFormat="1" ht="15" customHeight="1" x14ac:dyDescent="0.2">
      <c r="A72" s="50" t="s">
        <v>23</v>
      </c>
      <c r="B72" s="50"/>
      <c r="C72" s="50"/>
      <c r="D72" s="50"/>
      <c r="E72" s="50"/>
      <c r="F72" s="50"/>
      <c r="G72" s="50"/>
      <c r="H72" s="51" t="s">
        <v>188</v>
      </c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</row>
    <row r="73" spans="1:105" s="7" customFormat="1" ht="15" customHeight="1" x14ac:dyDescent="0.2">
      <c r="A73" s="50"/>
      <c r="B73" s="50"/>
      <c r="C73" s="50"/>
      <c r="D73" s="50"/>
      <c r="E73" s="50"/>
      <c r="F73" s="50"/>
      <c r="G73" s="50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</row>
    <row r="74" spans="1:105" s="7" customFormat="1" ht="15" customHeight="1" x14ac:dyDescent="0.2">
      <c r="A74" s="50"/>
      <c r="B74" s="50"/>
      <c r="C74" s="50"/>
      <c r="D74" s="50"/>
      <c r="E74" s="50"/>
      <c r="F74" s="50"/>
      <c r="G74" s="50"/>
      <c r="H74" s="57" t="s">
        <v>15</v>
      </c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8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 t="s">
        <v>16</v>
      </c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3">
        <f>CE69+CE70+CE71+CE72</f>
        <v>598249</v>
      </c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</row>
    <row r="75" spans="1:105" s="2" customFormat="1" ht="12" customHeight="1" x14ac:dyDescent="0.25"/>
    <row r="76" spans="1:105" s="4" customFormat="1" ht="14.25" x14ac:dyDescent="0.2">
      <c r="A76" s="59" t="s">
        <v>67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</row>
    <row r="77" spans="1:105" s="2" customFormat="1" ht="6" customHeight="1" x14ac:dyDescent="0.25"/>
    <row r="78" spans="1:105" s="5" customFormat="1" ht="45" customHeight="1" x14ac:dyDescent="0.2">
      <c r="A78" s="61" t="s">
        <v>4</v>
      </c>
      <c r="B78" s="62"/>
      <c r="C78" s="62"/>
      <c r="D78" s="62"/>
      <c r="E78" s="62"/>
      <c r="F78" s="62"/>
      <c r="G78" s="63"/>
      <c r="H78" s="61" t="s">
        <v>58</v>
      </c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3"/>
      <c r="BD78" s="61" t="s">
        <v>59</v>
      </c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3"/>
      <c r="BT78" s="61" t="s">
        <v>60</v>
      </c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3"/>
      <c r="CJ78" s="61" t="s">
        <v>61</v>
      </c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3"/>
    </row>
    <row r="79" spans="1:105" s="6" customFormat="1" x14ac:dyDescent="0.2">
      <c r="A79" s="60">
        <v>1</v>
      </c>
      <c r="B79" s="60"/>
      <c r="C79" s="60"/>
      <c r="D79" s="60"/>
      <c r="E79" s="60"/>
      <c r="F79" s="60"/>
      <c r="G79" s="60"/>
      <c r="H79" s="60">
        <v>2</v>
      </c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>
        <v>3</v>
      </c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>
        <v>4</v>
      </c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>
        <v>5</v>
      </c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</row>
    <row r="80" spans="1:105" s="7" customFormat="1" ht="15" customHeight="1" x14ac:dyDescent="0.2">
      <c r="A80" s="50"/>
      <c r="B80" s="50"/>
      <c r="C80" s="50"/>
      <c r="D80" s="50"/>
      <c r="E80" s="50"/>
      <c r="F80" s="50"/>
      <c r="G80" s="50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</row>
    <row r="81" spans="1:105" s="7" customFormat="1" ht="15" customHeight="1" x14ac:dyDescent="0.2">
      <c r="A81" s="50"/>
      <c r="B81" s="50"/>
      <c r="C81" s="50"/>
      <c r="D81" s="50"/>
      <c r="E81" s="50"/>
      <c r="F81" s="50"/>
      <c r="G81" s="50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</row>
    <row r="82" spans="1:105" s="7" customFormat="1" ht="15" customHeight="1" x14ac:dyDescent="0.2">
      <c r="A82" s="50"/>
      <c r="B82" s="50"/>
      <c r="C82" s="50"/>
      <c r="D82" s="50"/>
      <c r="E82" s="50"/>
      <c r="F82" s="50"/>
      <c r="G82" s="50"/>
      <c r="H82" s="57" t="s">
        <v>15</v>
      </c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8"/>
      <c r="BD82" s="52" t="s">
        <v>16</v>
      </c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 t="s">
        <v>16</v>
      </c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</row>
    <row r="83" spans="1:105" s="2" customFormat="1" ht="12" customHeight="1" x14ac:dyDescent="0.25"/>
    <row r="84" spans="1:105" s="4" customFormat="1" ht="27" customHeight="1" x14ac:dyDescent="0.2">
      <c r="A84" s="65" t="s">
        <v>68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</row>
    <row r="85" spans="1:105" s="2" customFormat="1" ht="6" customHeight="1" x14ac:dyDescent="0.25"/>
    <row r="86" spans="1:105" s="5" customFormat="1" ht="45" customHeight="1" x14ac:dyDescent="0.2">
      <c r="A86" s="61" t="s">
        <v>4</v>
      </c>
      <c r="B86" s="62"/>
      <c r="C86" s="62"/>
      <c r="D86" s="62"/>
      <c r="E86" s="62"/>
      <c r="F86" s="62"/>
      <c r="G86" s="63"/>
      <c r="H86" s="61" t="s">
        <v>58</v>
      </c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3"/>
      <c r="BD86" s="61" t="s">
        <v>59</v>
      </c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3"/>
      <c r="BT86" s="61" t="s">
        <v>60</v>
      </c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3"/>
      <c r="CJ86" s="61" t="s">
        <v>61</v>
      </c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3"/>
    </row>
    <row r="87" spans="1:105" s="6" customFormat="1" x14ac:dyDescent="0.2">
      <c r="A87" s="60">
        <v>1</v>
      </c>
      <c r="B87" s="60"/>
      <c r="C87" s="60"/>
      <c r="D87" s="60"/>
      <c r="E87" s="60"/>
      <c r="F87" s="60"/>
      <c r="G87" s="60"/>
      <c r="H87" s="60">
        <v>2</v>
      </c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>
        <v>3</v>
      </c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>
        <v>4</v>
      </c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>
        <v>5</v>
      </c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</row>
    <row r="88" spans="1:105" s="7" customFormat="1" ht="15" customHeight="1" x14ac:dyDescent="0.2">
      <c r="A88" s="50"/>
      <c r="B88" s="50"/>
      <c r="C88" s="50"/>
      <c r="D88" s="50"/>
      <c r="E88" s="50"/>
      <c r="F88" s="50"/>
      <c r="G88" s="50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</row>
    <row r="89" spans="1:105" s="7" customFormat="1" ht="15" customHeight="1" x14ac:dyDescent="0.2">
      <c r="A89" s="50"/>
      <c r="B89" s="50"/>
      <c r="C89" s="50"/>
      <c r="D89" s="50"/>
      <c r="E89" s="50"/>
      <c r="F89" s="50"/>
      <c r="G89" s="50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</row>
    <row r="90" spans="1:105" s="7" customFormat="1" ht="15" customHeight="1" x14ac:dyDescent="0.2">
      <c r="A90" s="50"/>
      <c r="B90" s="50"/>
      <c r="C90" s="50"/>
      <c r="D90" s="50"/>
      <c r="E90" s="50"/>
      <c r="F90" s="50"/>
      <c r="G90" s="50"/>
      <c r="H90" s="57" t="s">
        <v>15</v>
      </c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8"/>
      <c r="BD90" s="52" t="s">
        <v>16</v>
      </c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 t="s">
        <v>16</v>
      </c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</row>
    <row r="91" spans="1:105" s="2" customFormat="1" ht="12" customHeight="1" x14ac:dyDescent="0.25"/>
    <row r="92" spans="1:105" s="4" customFormat="1" ht="14.25" x14ac:dyDescent="0.2">
      <c r="A92" s="59" t="s">
        <v>69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</row>
    <row r="93" spans="1:105" s="2" customFormat="1" ht="10.5" customHeight="1" x14ac:dyDescent="0.25"/>
    <row r="94" spans="1:105" s="4" customFormat="1" ht="14.25" x14ac:dyDescent="0.2">
      <c r="A94" s="59" t="s">
        <v>70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</row>
    <row r="95" spans="1:105" s="2" customFormat="1" ht="10.5" customHeight="1" x14ac:dyDescent="0.25"/>
    <row r="96" spans="1:105" s="5" customFormat="1" ht="45" customHeight="1" x14ac:dyDescent="0.2">
      <c r="A96" s="68" t="s">
        <v>4</v>
      </c>
      <c r="B96" s="69"/>
      <c r="C96" s="69"/>
      <c r="D96" s="69"/>
      <c r="E96" s="69"/>
      <c r="F96" s="69"/>
      <c r="G96" s="70"/>
      <c r="H96" s="68" t="s">
        <v>63</v>
      </c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70"/>
      <c r="AP96" s="68" t="s">
        <v>71</v>
      </c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70"/>
      <c r="BF96" s="68" t="s">
        <v>72</v>
      </c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70"/>
      <c r="BV96" s="68" t="s">
        <v>73</v>
      </c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70"/>
      <c r="CL96" s="68" t="s">
        <v>30</v>
      </c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70"/>
    </row>
    <row r="97" spans="1:105" s="6" customFormat="1" x14ac:dyDescent="0.2">
      <c r="A97" s="60">
        <v>1</v>
      </c>
      <c r="B97" s="60"/>
      <c r="C97" s="60"/>
      <c r="D97" s="60"/>
      <c r="E97" s="60"/>
      <c r="F97" s="60"/>
      <c r="G97" s="60"/>
      <c r="H97" s="60">
        <v>2</v>
      </c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>
        <v>3</v>
      </c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>
        <v>4</v>
      </c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>
        <v>5</v>
      </c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>
        <v>6</v>
      </c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</row>
    <row r="98" spans="1:105" s="7" customFormat="1" ht="15" customHeight="1" x14ac:dyDescent="0.2">
      <c r="A98" s="50" t="s">
        <v>17</v>
      </c>
      <c r="B98" s="50"/>
      <c r="C98" s="50"/>
      <c r="D98" s="50"/>
      <c r="E98" s="50"/>
      <c r="F98" s="50"/>
      <c r="G98" s="50"/>
      <c r="H98" s="51" t="s">
        <v>112</v>
      </c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2">
        <v>1</v>
      </c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>
        <v>12</v>
      </c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>
        <v>1000</v>
      </c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3">
        <v>12000</v>
      </c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</row>
    <row r="99" spans="1:105" s="7" customFormat="1" ht="15" customHeight="1" x14ac:dyDescent="0.2">
      <c r="A99" s="50" t="s">
        <v>18</v>
      </c>
      <c r="B99" s="50"/>
      <c r="C99" s="50"/>
      <c r="D99" s="50"/>
      <c r="E99" s="50"/>
      <c r="F99" s="50"/>
      <c r="G99" s="50"/>
      <c r="H99" s="51" t="s">
        <v>113</v>
      </c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2">
        <v>2</v>
      </c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>
        <v>12</v>
      </c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>
        <v>1100</v>
      </c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3">
        <f>AP99*BF99*BV99</f>
        <v>26400</v>
      </c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</row>
    <row r="100" spans="1:105" s="7" customFormat="1" ht="15" customHeight="1" x14ac:dyDescent="0.2">
      <c r="A100" s="50" t="s">
        <v>19</v>
      </c>
      <c r="B100" s="50"/>
      <c r="C100" s="50"/>
      <c r="D100" s="50"/>
      <c r="E100" s="50"/>
      <c r="F100" s="50"/>
      <c r="G100" s="50"/>
      <c r="H100" s="51" t="s">
        <v>114</v>
      </c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</row>
    <row r="101" spans="1:105" s="7" customFormat="1" ht="15" customHeight="1" x14ac:dyDescent="0.2">
      <c r="A101" s="50" t="s">
        <v>23</v>
      </c>
      <c r="B101" s="50"/>
      <c r="C101" s="50"/>
      <c r="D101" s="50"/>
      <c r="E101" s="50"/>
      <c r="F101" s="50"/>
      <c r="G101" s="50"/>
      <c r="H101" s="51" t="s">
        <v>115</v>
      </c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</row>
    <row r="102" spans="1:105" s="7" customFormat="1" ht="15" customHeight="1" x14ac:dyDescent="0.2">
      <c r="A102" s="50" t="s">
        <v>116</v>
      </c>
      <c r="B102" s="50"/>
      <c r="C102" s="50"/>
      <c r="D102" s="50"/>
      <c r="E102" s="50"/>
      <c r="F102" s="50"/>
      <c r="G102" s="50"/>
      <c r="H102" s="51" t="s">
        <v>117</v>
      </c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3"/>
      <c r="CX102" s="53"/>
      <c r="CY102" s="53"/>
      <c r="CZ102" s="53"/>
      <c r="DA102" s="53"/>
    </row>
    <row r="103" spans="1:105" s="7" customFormat="1" ht="15" customHeight="1" x14ac:dyDescent="0.2">
      <c r="A103" s="50"/>
      <c r="B103" s="50"/>
      <c r="C103" s="50"/>
      <c r="D103" s="50"/>
      <c r="E103" s="50"/>
      <c r="F103" s="50"/>
      <c r="G103" s="50"/>
      <c r="H103" s="71" t="s">
        <v>74</v>
      </c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3"/>
      <c r="AP103" s="52" t="s">
        <v>16</v>
      </c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 t="s">
        <v>16</v>
      </c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 t="s">
        <v>16</v>
      </c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3">
        <f>CL99+CL98</f>
        <v>38400</v>
      </c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</row>
    <row r="104" spans="1:105" s="2" customFormat="1" ht="10.5" customHeight="1" x14ac:dyDescent="0.25"/>
    <row r="105" spans="1:105" s="4" customFormat="1" ht="14.25" x14ac:dyDescent="0.2">
      <c r="A105" s="59" t="s">
        <v>75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  <c r="CX105" s="59"/>
      <c r="CY105" s="59"/>
      <c r="CZ105" s="59"/>
      <c r="DA105" s="59"/>
    </row>
    <row r="106" spans="1:105" s="2" customFormat="1" ht="10.5" customHeight="1" x14ac:dyDescent="0.25"/>
    <row r="107" spans="1:105" s="5" customFormat="1" ht="45" customHeight="1" x14ac:dyDescent="0.2">
      <c r="A107" s="61" t="s">
        <v>4</v>
      </c>
      <c r="B107" s="62"/>
      <c r="C107" s="62"/>
      <c r="D107" s="62"/>
      <c r="E107" s="62"/>
      <c r="F107" s="62"/>
      <c r="G107" s="63"/>
      <c r="H107" s="61" t="s">
        <v>63</v>
      </c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3"/>
      <c r="BD107" s="61" t="s">
        <v>76</v>
      </c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3"/>
      <c r="BT107" s="61" t="s">
        <v>77</v>
      </c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3"/>
      <c r="CJ107" s="61" t="s">
        <v>78</v>
      </c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3"/>
    </row>
    <row r="108" spans="1:105" s="6" customFormat="1" x14ac:dyDescent="0.2">
      <c r="A108" s="60">
        <v>1</v>
      </c>
      <c r="B108" s="60"/>
      <c r="C108" s="60"/>
      <c r="D108" s="60"/>
      <c r="E108" s="60"/>
      <c r="F108" s="60"/>
      <c r="G108" s="60"/>
      <c r="H108" s="60">
        <v>2</v>
      </c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>
        <v>3</v>
      </c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>
        <v>4</v>
      </c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>
        <v>5</v>
      </c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</row>
    <row r="109" spans="1:105" s="7" customFormat="1" ht="15" customHeight="1" x14ac:dyDescent="0.2">
      <c r="A109" s="50"/>
      <c r="B109" s="50"/>
      <c r="C109" s="50"/>
      <c r="D109" s="50"/>
      <c r="E109" s="50"/>
      <c r="F109" s="50"/>
      <c r="G109" s="50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</row>
    <row r="110" spans="1:105" s="7" customFormat="1" ht="15" customHeight="1" x14ac:dyDescent="0.2">
      <c r="A110" s="50"/>
      <c r="B110" s="50"/>
      <c r="C110" s="50"/>
      <c r="D110" s="50"/>
      <c r="E110" s="50"/>
      <c r="F110" s="50"/>
      <c r="G110" s="50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</row>
    <row r="111" spans="1:105" s="7" customFormat="1" ht="15" customHeight="1" x14ac:dyDescent="0.2">
      <c r="A111" s="50"/>
      <c r="B111" s="50"/>
      <c r="C111" s="50"/>
      <c r="D111" s="50"/>
      <c r="E111" s="50"/>
      <c r="F111" s="50"/>
      <c r="G111" s="50"/>
      <c r="H111" s="57" t="s">
        <v>15</v>
      </c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8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</row>
    <row r="112" spans="1:105" s="2" customFormat="1" ht="10.5" customHeight="1" x14ac:dyDescent="0.25"/>
    <row r="113" spans="1:105" s="4" customFormat="1" ht="14.25" x14ac:dyDescent="0.2">
      <c r="A113" s="59" t="s">
        <v>79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  <c r="CX113" s="59"/>
      <c r="CY113" s="59"/>
      <c r="CZ113" s="59"/>
      <c r="DA113" s="59"/>
    </row>
    <row r="114" spans="1:105" s="2" customFormat="1" ht="10.5" customHeight="1" x14ac:dyDescent="0.25"/>
    <row r="115" spans="1:105" s="5" customFormat="1" ht="45" customHeight="1" x14ac:dyDescent="0.2">
      <c r="A115" s="68" t="s">
        <v>4</v>
      </c>
      <c r="B115" s="69"/>
      <c r="C115" s="69"/>
      <c r="D115" s="69"/>
      <c r="E115" s="69"/>
      <c r="F115" s="69"/>
      <c r="G115" s="70"/>
      <c r="H115" s="68" t="s">
        <v>58</v>
      </c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70"/>
      <c r="AP115" s="68" t="s">
        <v>80</v>
      </c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70"/>
      <c r="BF115" s="68" t="s">
        <v>81</v>
      </c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70"/>
      <c r="BV115" s="68" t="s">
        <v>82</v>
      </c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70"/>
      <c r="CL115" s="68" t="s">
        <v>83</v>
      </c>
      <c r="CM115" s="69"/>
      <c r="CN115" s="69"/>
      <c r="CO115" s="69"/>
      <c r="CP115" s="69"/>
      <c r="CQ115" s="69"/>
      <c r="CR115" s="69"/>
      <c r="CS115" s="69"/>
      <c r="CT115" s="69"/>
      <c r="CU115" s="69"/>
      <c r="CV115" s="69"/>
      <c r="CW115" s="69"/>
      <c r="CX115" s="69"/>
      <c r="CY115" s="69"/>
      <c r="CZ115" s="69"/>
      <c r="DA115" s="70"/>
    </row>
    <row r="116" spans="1:105" s="6" customFormat="1" x14ac:dyDescent="0.2">
      <c r="A116" s="60">
        <v>1</v>
      </c>
      <c r="B116" s="60"/>
      <c r="C116" s="60"/>
      <c r="D116" s="60"/>
      <c r="E116" s="60"/>
      <c r="F116" s="60"/>
      <c r="G116" s="60"/>
      <c r="H116" s="60">
        <v>2</v>
      </c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>
        <v>4</v>
      </c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>
        <v>5</v>
      </c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>
        <v>6</v>
      </c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>
        <v>6</v>
      </c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</row>
    <row r="117" spans="1:105" s="7" customFormat="1" ht="13.5" customHeight="1" x14ac:dyDescent="0.2">
      <c r="A117" s="50" t="s">
        <v>17</v>
      </c>
      <c r="B117" s="50"/>
      <c r="C117" s="50"/>
      <c r="D117" s="50"/>
      <c r="E117" s="50"/>
      <c r="F117" s="50"/>
      <c r="G117" s="50"/>
      <c r="H117" s="51" t="s">
        <v>118</v>
      </c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66">
        <v>62000</v>
      </c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>
        <v>11.37</v>
      </c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3">
        <v>637800</v>
      </c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3"/>
      <c r="CX117" s="53"/>
      <c r="CY117" s="53"/>
      <c r="CZ117" s="53"/>
      <c r="DA117" s="53"/>
    </row>
    <row r="118" spans="1:105" s="7" customFormat="1" ht="13.5" customHeight="1" x14ac:dyDescent="0.2">
      <c r="A118" s="50" t="s">
        <v>18</v>
      </c>
      <c r="B118" s="50"/>
      <c r="C118" s="50"/>
      <c r="D118" s="50"/>
      <c r="E118" s="50"/>
      <c r="F118" s="50"/>
      <c r="G118" s="50"/>
      <c r="H118" s="51" t="s">
        <v>119</v>
      </c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</row>
    <row r="119" spans="1:105" s="7" customFormat="1" ht="13.5" customHeight="1" x14ac:dyDescent="0.2">
      <c r="A119" s="50" t="s">
        <v>19</v>
      </c>
      <c r="B119" s="50"/>
      <c r="C119" s="50"/>
      <c r="D119" s="50"/>
      <c r="E119" s="50"/>
      <c r="F119" s="50"/>
      <c r="G119" s="50"/>
      <c r="H119" s="51" t="s">
        <v>120</v>
      </c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</row>
    <row r="120" spans="1:105" s="7" customFormat="1" ht="15" customHeight="1" x14ac:dyDescent="0.2">
      <c r="A120" s="50" t="s">
        <v>23</v>
      </c>
      <c r="B120" s="50"/>
      <c r="C120" s="50"/>
      <c r="D120" s="50"/>
      <c r="E120" s="50"/>
      <c r="F120" s="50"/>
      <c r="G120" s="50"/>
      <c r="H120" s="51" t="s">
        <v>121</v>
      </c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</row>
    <row r="121" spans="1:105" s="7" customFormat="1" ht="15" customHeight="1" x14ac:dyDescent="0.2">
      <c r="A121" s="50" t="s">
        <v>23</v>
      </c>
      <c r="B121" s="50"/>
      <c r="C121" s="50"/>
      <c r="D121" s="50"/>
      <c r="E121" s="50"/>
      <c r="F121" s="50"/>
      <c r="G121" s="50"/>
      <c r="H121" s="51" t="s">
        <v>122</v>
      </c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</row>
    <row r="122" spans="1:105" s="7" customFormat="1" ht="15" customHeight="1" x14ac:dyDescent="0.2">
      <c r="A122" s="50"/>
      <c r="B122" s="50"/>
      <c r="C122" s="50"/>
      <c r="D122" s="50"/>
      <c r="E122" s="50"/>
      <c r="F122" s="50"/>
      <c r="G122" s="50"/>
      <c r="H122" s="64" t="s">
        <v>15</v>
      </c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8"/>
      <c r="AP122" s="52" t="s">
        <v>16</v>
      </c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 t="s">
        <v>16</v>
      </c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 t="s">
        <v>16</v>
      </c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3">
        <f>CL117</f>
        <v>637800</v>
      </c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</row>
    <row r="123" spans="1:105" s="2" customFormat="1" ht="27.75" customHeight="1" x14ac:dyDescent="0.25"/>
    <row r="124" spans="1:105" s="4" customFormat="1" ht="14.25" x14ac:dyDescent="0.2">
      <c r="A124" s="59" t="s">
        <v>84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</row>
    <row r="125" spans="1:105" s="2" customFormat="1" ht="10.5" customHeight="1" x14ac:dyDescent="0.25"/>
    <row r="126" spans="1:105" s="5" customFormat="1" ht="45" customHeight="1" x14ac:dyDescent="0.2">
      <c r="A126" s="61" t="s">
        <v>4</v>
      </c>
      <c r="B126" s="62"/>
      <c r="C126" s="62"/>
      <c r="D126" s="62"/>
      <c r="E126" s="62"/>
      <c r="F126" s="62"/>
      <c r="G126" s="63"/>
      <c r="H126" s="61" t="s">
        <v>58</v>
      </c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3"/>
      <c r="BD126" s="61" t="s">
        <v>85</v>
      </c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3"/>
      <c r="BT126" s="61" t="s">
        <v>86</v>
      </c>
      <c r="BU126" s="62"/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/>
      <c r="CI126" s="63"/>
      <c r="CJ126" s="61" t="s">
        <v>87</v>
      </c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3"/>
    </row>
    <row r="127" spans="1:105" s="6" customFormat="1" x14ac:dyDescent="0.2">
      <c r="A127" s="60">
        <v>1</v>
      </c>
      <c r="B127" s="60"/>
      <c r="C127" s="60"/>
      <c r="D127" s="60"/>
      <c r="E127" s="60"/>
      <c r="F127" s="60"/>
      <c r="G127" s="60"/>
      <c r="H127" s="60">
        <v>2</v>
      </c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>
        <v>4</v>
      </c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>
        <v>5</v>
      </c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>
        <v>6</v>
      </c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</row>
    <row r="128" spans="1:105" s="7" customFormat="1" ht="15" customHeight="1" x14ac:dyDescent="0.2">
      <c r="A128" s="50"/>
      <c r="B128" s="50"/>
      <c r="C128" s="50"/>
      <c r="D128" s="50"/>
      <c r="E128" s="50"/>
      <c r="F128" s="50"/>
      <c r="G128" s="50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</row>
    <row r="129" spans="1:105" s="7" customFormat="1" ht="15" customHeight="1" x14ac:dyDescent="0.2">
      <c r="A129" s="50"/>
      <c r="B129" s="50"/>
      <c r="C129" s="50"/>
      <c r="D129" s="50"/>
      <c r="E129" s="50"/>
      <c r="F129" s="50"/>
      <c r="G129" s="50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</row>
    <row r="130" spans="1:105" s="7" customFormat="1" ht="15" customHeight="1" x14ac:dyDescent="0.2">
      <c r="A130" s="50"/>
      <c r="B130" s="50"/>
      <c r="C130" s="50"/>
      <c r="D130" s="50"/>
      <c r="E130" s="50"/>
      <c r="F130" s="50"/>
      <c r="G130" s="50"/>
      <c r="H130" s="57" t="s">
        <v>15</v>
      </c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8"/>
      <c r="BD130" s="52" t="s">
        <v>16</v>
      </c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 t="s">
        <v>16</v>
      </c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 t="s">
        <v>16</v>
      </c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</row>
    <row r="131" spans="1:105" s="2" customFormat="1" ht="12" customHeight="1" x14ac:dyDescent="0.25"/>
    <row r="132" spans="1:105" s="4" customFormat="1" ht="14.25" x14ac:dyDescent="0.2">
      <c r="A132" s="59" t="s">
        <v>88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</row>
    <row r="133" spans="1:105" s="2" customFormat="1" ht="10.5" customHeight="1" x14ac:dyDescent="0.25"/>
    <row r="134" spans="1:105" s="5" customFormat="1" ht="45" customHeight="1" x14ac:dyDescent="0.2">
      <c r="A134" s="61" t="s">
        <v>4</v>
      </c>
      <c r="B134" s="62"/>
      <c r="C134" s="62"/>
      <c r="D134" s="62"/>
      <c r="E134" s="62"/>
      <c r="F134" s="62"/>
      <c r="G134" s="63"/>
      <c r="H134" s="61" t="s">
        <v>63</v>
      </c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3"/>
      <c r="BD134" s="61" t="s">
        <v>89</v>
      </c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3"/>
      <c r="BT134" s="61" t="s">
        <v>90</v>
      </c>
      <c r="BU134" s="62"/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3"/>
      <c r="CJ134" s="61" t="s">
        <v>91</v>
      </c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3"/>
    </row>
    <row r="135" spans="1:105" s="6" customFormat="1" x14ac:dyDescent="0.2">
      <c r="A135" s="60">
        <v>1</v>
      </c>
      <c r="B135" s="60"/>
      <c r="C135" s="60"/>
      <c r="D135" s="60"/>
      <c r="E135" s="60"/>
      <c r="F135" s="60"/>
      <c r="G135" s="60"/>
      <c r="H135" s="60">
        <v>2</v>
      </c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>
        <v>3</v>
      </c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>
        <v>4</v>
      </c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>
        <v>5</v>
      </c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</row>
    <row r="136" spans="1:105" s="7" customFormat="1" ht="15" customHeight="1" x14ac:dyDescent="0.2">
      <c r="A136" s="50" t="s">
        <v>17</v>
      </c>
      <c r="B136" s="50"/>
      <c r="C136" s="50"/>
      <c r="D136" s="50"/>
      <c r="E136" s="50"/>
      <c r="F136" s="50"/>
      <c r="G136" s="50"/>
      <c r="H136" s="51" t="s">
        <v>124</v>
      </c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2">
        <v>2</v>
      </c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>
        <v>1</v>
      </c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3">
        <v>26000</v>
      </c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53"/>
      <c r="CY136" s="53"/>
      <c r="CZ136" s="53"/>
      <c r="DA136" s="53"/>
    </row>
    <row r="137" spans="1:105" s="7" customFormat="1" ht="15" customHeight="1" x14ac:dyDescent="0.2">
      <c r="A137" s="50" t="s">
        <v>18</v>
      </c>
      <c r="B137" s="50"/>
      <c r="C137" s="50"/>
      <c r="D137" s="50"/>
      <c r="E137" s="50"/>
      <c r="F137" s="50"/>
      <c r="G137" s="50"/>
      <c r="H137" s="51" t="s">
        <v>189</v>
      </c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2">
        <v>1</v>
      </c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>
        <v>0</v>
      </c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3">
        <v>0</v>
      </c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</row>
    <row r="138" spans="1:105" s="7" customFormat="1" ht="15" customHeight="1" x14ac:dyDescent="0.2">
      <c r="A138" s="50" t="s">
        <v>19</v>
      </c>
      <c r="B138" s="50"/>
      <c r="C138" s="50"/>
      <c r="D138" s="50"/>
      <c r="E138" s="50"/>
      <c r="F138" s="50"/>
      <c r="G138" s="50"/>
      <c r="H138" s="51" t="s">
        <v>136</v>
      </c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2">
        <v>2</v>
      </c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>
        <v>1</v>
      </c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3">
        <v>0</v>
      </c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</row>
    <row r="139" spans="1:105" s="7" customFormat="1" ht="15" customHeight="1" x14ac:dyDescent="0.2">
      <c r="A139" s="50" t="s">
        <v>23</v>
      </c>
      <c r="B139" s="50"/>
      <c r="C139" s="50"/>
      <c r="D139" s="50"/>
      <c r="E139" s="50"/>
      <c r="F139" s="50"/>
      <c r="G139" s="50"/>
      <c r="H139" s="51" t="s">
        <v>137</v>
      </c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2">
        <v>0</v>
      </c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>
        <v>0</v>
      </c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3">
        <v>0</v>
      </c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</row>
    <row r="140" spans="1:105" s="7" customFormat="1" ht="15" customHeight="1" x14ac:dyDescent="0.2">
      <c r="A140" s="50" t="s">
        <v>116</v>
      </c>
      <c r="B140" s="50"/>
      <c r="C140" s="50"/>
      <c r="D140" s="50"/>
      <c r="E140" s="50"/>
      <c r="F140" s="50"/>
      <c r="G140" s="50"/>
      <c r="H140" s="51" t="s">
        <v>138</v>
      </c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2">
        <v>1</v>
      </c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>
        <v>12</v>
      </c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3">
        <v>0</v>
      </c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</row>
    <row r="141" spans="1:105" s="7" customFormat="1" ht="15" customHeight="1" x14ac:dyDescent="0.2">
      <c r="A141" s="50" t="s">
        <v>142</v>
      </c>
      <c r="B141" s="50"/>
      <c r="C141" s="50"/>
      <c r="D141" s="50"/>
      <c r="E141" s="50"/>
      <c r="F141" s="50"/>
      <c r="G141" s="50"/>
      <c r="H141" s="51" t="s">
        <v>135</v>
      </c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2">
        <v>0</v>
      </c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>
        <v>0</v>
      </c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3">
        <v>0</v>
      </c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</row>
    <row r="142" spans="1:105" s="7" customFormat="1" ht="15" customHeight="1" x14ac:dyDescent="0.2">
      <c r="A142" s="50" t="s">
        <v>143</v>
      </c>
      <c r="B142" s="50"/>
      <c r="C142" s="50"/>
      <c r="D142" s="50"/>
      <c r="E142" s="50"/>
      <c r="F142" s="50"/>
      <c r="G142" s="50"/>
      <c r="H142" s="51" t="s">
        <v>141</v>
      </c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2">
        <v>1</v>
      </c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>
        <v>12</v>
      </c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3">
        <v>0</v>
      </c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  <c r="DA142" s="53"/>
    </row>
    <row r="143" spans="1:105" s="7" customFormat="1" ht="15" customHeight="1" x14ac:dyDescent="0.2">
      <c r="A143" s="50" t="s">
        <v>146</v>
      </c>
      <c r="B143" s="50"/>
      <c r="C143" s="50"/>
      <c r="D143" s="50"/>
      <c r="E143" s="50"/>
      <c r="F143" s="50"/>
      <c r="G143" s="50"/>
      <c r="H143" s="51" t="s">
        <v>147</v>
      </c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2">
        <v>1</v>
      </c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>
        <v>1</v>
      </c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3">
        <v>5000</v>
      </c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  <c r="DA143" s="53"/>
    </row>
    <row r="144" spans="1:105" s="7" customFormat="1" ht="15" customHeight="1" x14ac:dyDescent="0.2">
      <c r="A144" s="50" t="s">
        <v>167</v>
      </c>
      <c r="B144" s="50"/>
      <c r="C144" s="50"/>
      <c r="D144" s="50"/>
      <c r="E144" s="50"/>
      <c r="F144" s="50"/>
      <c r="G144" s="50"/>
      <c r="H144" s="51" t="s">
        <v>191</v>
      </c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2">
        <v>1</v>
      </c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>
        <v>1</v>
      </c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3">
        <v>0</v>
      </c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</row>
    <row r="145" spans="1:105" s="7" customFormat="1" ht="15" customHeight="1" x14ac:dyDescent="0.2">
      <c r="A145" s="50"/>
      <c r="B145" s="50"/>
      <c r="C145" s="50"/>
      <c r="D145" s="50"/>
      <c r="E145" s="50"/>
      <c r="F145" s="50"/>
      <c r="G145" s="50"/>
      <c r="H145" s="57" t="s">
        <v>15</v>
      </c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8"/>
      <c r="BD145" s="52" t="s">
        <v>16</v>
      </c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 t="s">
        <v>16</v>
      </c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3">
        <f>SUM(CJ136:DA144)</f>
        <v>31000</v>
      </c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</row>
    <row r="146" spans="1:105" s="2" customFormat="1" ht="12" customHeight="1" x14ac:dyDescent="0.25"/>
    <row r="147" spans="1:105" s="4" customFormat="1" ht="14.25" x14ac:dyDescent="0.2">
      <c r="A147" s="59" t="s">
        <v>92</v>
      </c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</row>
    <row r="148" spans="1:105" s="2" customFormat="1" ht="10.5" customHeight="1" x14ac:dyDescent="0.25"/>
    <row r="149" spans="1:105" s="2" customFormat="1" ht="30" customHeight="1" x14ac:dyDescent="0.25">
      <c r="A149" s="61" t="s">
        <v>4</v>
      </c>
      <c r="B149" s="62"/>
      <c r="C149" s="62"/>
      <c r="D149" s="62"/>
      <c r="E149" s="62"/>
      <c r="F149" s="62"/>
      <c r="G149" s="63"/>
      <c r="H149" s="61" t="s">
        <v>63</v>
      </c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3"/>
      <c r="BT149" s="61" t="s">
        <v>93</v>
      </c>
      <c r="BU149" s="62"/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3"/>
      <c r="CJ149" s="61" t="s">
        <v>94</v>
      </c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3"/>
    </row>
    <row r="150" spans="1:105" x14ac:dyDescent="0.2">
      <c r="A150" s="60">
        <v>1</v>
      </c>
      <c r="B150" s="60"/>
      <c r="C150" s="60"/>
      <c r="D150" s="60"/>
      <c r="E150" s="60"/>
      <c r="F150" s="60"/>
      <c r="G150" s="60"/>
      <c r="H150" s="60">
        <v>2</v>
      </c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>
        <v>3</v>
      </c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>
        <v>4</v>
      </c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</row>
    <row r="151" spans="1:105" s="2" customFormat="1" ht="15" customHeight="1" x14ac:dyDescent="0.25">
      <c r="A151" s="50" t="s">
        <v>17</v>
      </c>
      <c r="B151" s="50"/>
      <c r="C151" s="50"/>
      <c r="D151" s="50"/>
      <c r="E151" s="50"/>
      <c r="F151" s="50"/>
      <c r="G151" s="50"/>
      <c r="H151" s="54" t="s">
        <v>123</v>
      </c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6"/>
      <c r="BT151" s="52">
        <v>1</v>
      </c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3">
        <v>128692</v>
      </c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</row>
    <row r="152" spans="1:105" s="2" customFormat="1" ht="15" customHeight="1" x14ac:dyDescent="0.25">
      <c r="A152" s="50" t="s">
        <v>18</v>
      </c>
      <c r="B152" s="50"/>
      <c r="C152" s="50"/>
      <c r="D152" s="50"/>
      <c r="E152" s="50"/>
      <c r="F152" s="50"/>
      <c r="G152" s="50"/>
      <c r="H152" s="54" t="s">
        <v>124</v>
      </c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6"/>
      <c r="BT152" s="52">
        <v>1</v>
      </c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3">
        <v>0</v>
      </c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</row>
    <row r="153" spans="1:105" s="2" customFormat="1" ht="15" customHeight="1" x14ac:dyDescent="0.25">
      <c r="A153" s="50" t="s">
        <v>19</v>
      </c>
      <c r="B153" s="50"/>
      <c r="C153" s="50"/>
      <c r="D153" s="50"/>
      <c r="E153" s="50"/>
      <c r="F153" s="50"/>
      <c r="G153" s="50"/>
      <c r="H153" s="54" t="s">
        <v>139</v>
      </c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6"/>
      <c r="BT153" s="52">
        <v>1</v>
      </c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3">
        <v>10000</v>
      </c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</row>
    <row r="154" spans="1:105" s="2" customFormat="1" ht="15" customHeight="1" x14ac:dyDescent="0.25">
      <c r="A154" s="50" t="s">
        <v>23</v>
      </c>
      <c r="B154" s="50"/>
      <c r="C154" s="50"/>
      <c r="D154" s="50"/>
      <c r="E154" s="50"/>
      <c r="F154" s="50"/>
      <c r="G154" s="50"/>
      <c r="H154" s="54" t="s">
        <v>125</v>
      </c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6"/>
      <c r="BT154" s="52">
        <v>1</v>
      </c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3">
        <v>85000</v>
      </c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</row>
    <row r="155" spans="1:105" s="2" customFormat="1" ht="15" customHeight="1" x14ac:dyDescent="0.25">
      <c r="A155" s="50" t="s">
        <v>116</v>
      </c>
      <c r="B155" s="50"/>
      <c r="C155" s="50"/>
      <c r="D155" s="50"/>
      <c r="E155" s="50"/>
      <c r="F155" s="50"/>
      <c r="G155" s="50"/>
      <c r="H155" s="54" t="s">
        <v>172</v>
      </c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6"/>
      <c r="BT155" s="52">
        <v>1</v>
      </c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3">
        <v>7000</v>
      </c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</row>
    <row r="156" spans="1:105" s="2" customFormat="1" ht="15" customHeight="1" x14ac:dyDescent="0.25">
      <c r="A156" s="50" t="s">
        <v>142</v>
      </c>
      <c r="B156" s="50"/>
      <c r="C156" s="50"/>
      <c r="D156" s="50"/>
      <c r="E156" s="50"/>
      <c r="F156" s="50"/>
      <c r="G156" s="50"/>
      <c r="H156" s="54" t="s">
        <v>144</v>
      </c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6"/>
      <c r="BT156" s="52">
        <v>1</v>
      </c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3">
        <v>0</v>
      </c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</row>
    <row r="157" spans="1:105" s="2" customFormat="1" ht="15" customHeight="1" x14ac:dyDescent="0.25">
      <c r="A157" s="50" t="s">
        <v>143</v>
      </c>
      <c r="B157" s="50"/>
      <c r="C157" s="50"/>
      <c r="D157" s="50"/>
      <c r="E157" s="50"/>
      <c r="F157" s="50"/>
      <c r="G157" s="50"/>
      <c r="H157" s="54" t="s">
        <v>171</v>
      </c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6"/>
      <c r="BT157" s="52">
        <v>1</v>
      </c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3">
        <v>6000</v>
      </c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</row>
    <row r="158" spans="1:105" s="2" customFormat="1" ht="15" customHeight="1" x14ac:dyDescent="0.25">
      <c r="A158" s="50" t="s">
        <v>146</v>
      </c>
      <c r="B158" s="50"/>
      <c r="C158" s="50"/>
      <c r="D158" s="50"/>
      <c r="E158" s="50"/>
      <c r="F158" s="50"/>
      <c r="G158" s="50"/>
      <c r="H158" s="54" t="s">
        <v>145</v>
      </c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6"/>
      <c r="BT158" s="52">
        <v>1</v>
      </c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3">
        <v>0</v>
      </c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</row>
    <row r="159" spans="1:105" s="2" customFormat="1" ht="15" customHeight="1" x14ac:dyDescent="0.25">
      <c r="A159" s="50" t="s">
        <v>167</v>
      </c>
      <c r="B159" s="50"/>
      <c r="C159" s="50"/>
      <c r="D159" s="50"/>
      <c r="E159" s="50"/>
      <c r="F159" s="50"/>
      <c r="G159" s="50"/>
      <c r="H159" s="54" t="s">
        <v>169</v>
      </c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6"/>
      <c r="BT159" s="52">
        <v>1</v>
      </c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3">
        <v>0</v>
      </c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</row>
    <row r="160" spans="1:105" s="2" customFormat="1" ht="15" customHeight="1" x14ac:dyDescent="0.25">
      <c r="A160" s="50" t="s">
        <v>168</v>
      </c>
      <c r="B160" s="50"/>
      <c r="C160" s="50"/>
      <c r="D160" s="50"/>
      <c r="E160" s="50"/>
      <c r="F160" s="50"/>
      <c r="G160" s="50"/>
      <c r="H160" s="54" t="s">
        <v>190</v>
      </c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6"/>
      <c r="BT160" s="52">
        <v>1</v>
      </c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3">
        <v>0</v>
      </c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</row>
    <row r="161" spans="1:161" s="2" customFormat="1" ht="15" customHeight="1" x14ac:dyDescent="0.25">
      <c r="A161" s="50"/>
      <c r="B161" s="50"/>
      <c r="C161" s="50"/>
      <c r="D161" s="50"/>
      <c r="E161" s="50"/>
      <c r="F161" s="50"/>
      <c r="G161" s="50"/>
      <c r="H161" s="114" t="s">
        <v>15</v>
      </c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  <c r="BD161" s="115"/>
      <c r="BE161" s="115"/>
      <c r="BF161" s="115"/>
      <c r="BG161" s="115"/>
      <c r="BH161" s="115"/>
      <c r="BI161" s="115"/>
      <c r="BJ161" s="115"/>
      <c r="BK161" s="115"/>
      <c r="BL161" s="115"/>
      <c r="BM161" s="115"/>
      <c r="BN161" s="115"/>
      <c r="BO161" s="115"/>
      <c r="BP161" s="115"/>
      <c r="BQ161" s="115"/>
      <c r="BR161" s="115"/>
      <c r="BS161" s="116"/>
      <c r="BT161" s="52" t="s">
        <v>16</v>
      </c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3">
        <f>SUM(CJ151:DA160)</f>
        <v>236692</v>
      </c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</row>
    <row r="162" spans="1:161" s="2" customFormat="1" ht="12" customHeight="1" x14ac:dyDescent="0.25"/>
    <row r="163" spans="1:161" s="4" customFormat="1" ht="28.5" customHeight="1" x14ac:dyDescent="0.2">
      <c r="A163" s="65" t="s">
        <v>95</v>
      </c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</row>
    <row r="164" spans="1:161" s="2" customFormat="1" ht="10.5" customHeight="1" x14ac:dyDescent="0.25"/>
    <row r="165" spans="1:161" s="5" customFormat="1" ht="30" customHeight="1" x14ac:dyDescent="0.2">
      <c r="A165" s="61" t="s">
        <v>4</v>
      </c>
      <c r="B165" s="62"/>
      <c r="C165" s="62"/>
      <c r="D165" s="62"/>
      <c r="E165" s="62"/>
      <c r="F165" s="62"/>
      <c r="G165" s="63"/>
      <c r="H165" s="61" t="s">
        <v>63</v>
      </c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3"/>
      <c r="BD165" s="61" t="s">
        <v>85</v>
      </c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3"/>
      <c r="BT165" s="61" t="s">
        <v>96</v>
      </c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3"/>
      <c r="CJ165" s="61" t="s">
        <v>97</v>
      </c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3"/>
    </row>
    <row r="166" spans="1:161" s="6" customFormat="1" x14ac:dyDescent="0.2">
      <c r="A166" s="60"/>
      <c r="B166" s="60"/>
      <c r="C166" s="60"/>
      <c r="D166" s="60"/>
      <c r="E166" s="60"/>
      <c r="F166" s="60"/>
      <c r="G166" s="60"/>
      <c r="H166" s="60">
        <v>1</v>
      </c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>
        <v>2</v>
      </c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>
        <v>3</v>
      </c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>
        <v>4</v>
      </c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</row>
    <row r="167" spans="1:161" s="7" customFormat="1" ht="15" customHeight="1" x14ac:dyDescent="0.2">
      <c r="A167" s="50" t="s">
        <v>17</v>
      </c>
      <c r="B167" s="50"/>
      <c r="C167" s="50"/>
      <c r="D167" s="50"/>
      <c r="E167" s="50"/>
      <c r="F167" s="50"/>
      <c r="G167" s="50"/>
      <c r="H167" s="51" t="s">
        <v>126</v>
      </c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2">
        <v>470.35</v>
      </c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>
        <v>1900</v>
      </c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3">
        <f>744659+149000</f>
        <v>893659</v>
      </c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</row>
    <row r="168" spans="1:161" s="7" customFormat="1" ht="15" customHeight="1" x14ac:dyDescent="0.2">
      <c r="A168" s="50" t="s">
        <v>18</v>
      </c>
      <c r="B168" s="50"/>
      <c r="C168" s="50"/>
      <c r="D168" s="50"/>
      <c r="E168" s="50"/>
      <c r="F168" s="50"/>
      <c r="G168" s="50"/>
      <c r="H168" s="51" t="s">
        <v>127</v>
      </c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2">
        <v>545</v>
      </c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>
        <v>55</v>
      </c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3">
        <v>50000</v>
      </c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</row>
    <row r="169" spans="1:161" s="7" customFormat="1" ht="15" customHeight="1" x14ac:dyDescent="0.2">
      <c r="A169" s="50" t="s">
        <v>19</v>
      </c>
      <c r="B169" s="50"/>
      <c r="C169" s="50"/>
      <c r="D169" s="50"/>
      <c r="E169" s="50"/>
      <c r="F169" s="50"/>
      <c r="G169" s="50"/>
      <c r="H169" s="51" t="s">
        <v>128</v>
      </c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3"/>
      <c r="CK169" s="53"/>
      <c r="CL169" s="53"/>
      <c r="CM169" s="53"/>
      <c r="CN169" s="53"/>
      <c r="CO169" s="53"/>
      <c r="CP169" s="53"/>
      <c r="CQ169" s="53"/>
      <c r="CR169" s="53"/>
      <c r="CS169" s="53"/>
      <c r="CT169" s="53"/>
      <c r="CU169" s="53"/>
      <c r="CV169" s="53"/>
      <c r="CW169" s="53"/>
      <c r="CX169" s="53"/>
      <c r="CY169" s="53"/>
      <c r="CZ169" s="53"/>
      <c r="DA169" s="53"/>
    </row>
    <row r="170" spans="1:161" s="7" customFormat="1" ht="15" customHeight="1" x14ac:dyDescent="0.2">
      <c r="A170" s="50" t="s">
        <v>23</v>
      </c>
      <c r="B170" s="50"/>
      <c r="C170" s="50"/>
      <c r="D170" s="50"/>
      <c r="E170" s="50"/>
      <c r="F170" s="50"/>
      <c r="G170" s="50"/>
      <c r="H170" s="51" t="s">
        <v>133</v>
      </c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3">
        <v>0</v>
      </c>
      <c r="CK170" s="53"/>
      <c r="CL170" s="53"/>
      <c r="CM170" s="53"/>
      <c r="CN170" s="53"/>
      <c r="CO170" s="53"/>
      <c r="CP170" s="53"/>
      <c r="CQ170" s="53"/>
      <c r="CR170" s="53"/>
      <c r="CS170" s="53"/>
      <c r="CT170" s="53"/>
      <c r="CU170" s="53"/>
      <c r="CV170" s="53"/>
      <c r="CW170" s="53"/>
      <c r="CX170" s="53"/>
      <c r="CY170" s="53"/>
      <c r="CZ170" s="53"/>
      <c r="DA170" s="53"/>
    </row>
    <row r="171" spans="1:161" s="7" customFormat="1" ht="15" customHeight="1" x14ac:dyDescent="0.2">
      <c r="A171" s="50"/>
      <c r="B171" s="50"/>
      <c r="C171" s="50"/>
      <c r="D171" s="50"/>
      <c r="E171" s="50"/>
      <c r="F171" s="50"/>
      <c r="G171" s="50"/>
      <c r="H171" s="57" t="s">
        <v>15</v>
      </c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8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 t="s">
        <v>16</v>
      </c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3">
        <f>CJ167+CJ168+CJ170</f>
        <v>943659</v>
      </c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</row>
    <row r="173" spans="1:161" s="4" customFormat="1" ht="24.75" customHeight="1" x14ac:dyDescent="0.2">
      <c r="A173" s="8" t="s">
        <v>129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117">
        <f>EO14+CJ23+CM50+CE74+CL103+CL122+CJ145+CJ161+CJ171+CJ63</f>
        <v>6263800</v>
      </c>
      <c r="BX173" s="118"/>
      <c r="BY173" s="118"/>
      <c r="BZ173" s="118"/>
      <c r="CA173" s="118"/>
      <c r="CB173" s="118"/>
      <c r="CC173" s="118"/>
      <c r="CD173" s="118"/>
      <c r="CE173" s="118"/>
      <c r="CF173" s="118"/>
      <c r="CG173" s="118"/>
      <c r="CH173" s="118"/>
      <c r="CI173" s="118"/>
      <c r="CJ173" s="118"/>
      <c r="CK173" s="118"/>
      <c r="CL173" s="11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</row>
    <row r="174" spans="1:161" ht="13.5" customHeight="1" x14ac:dyDescent="0.2">
      <c r="A174" s="111"/>
      <c r="B174" s="111"/>
      <c r="C174" s="111"/>
      <c r="D174" s="111"/>
      <c r="E174" s="111"/>
      <c r="F174" s="111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3"/>
      <c r="BX174" s="113"/>
      <c r="BY174" s="113"/>
      <c r="BZ174" s="113"/>
      <c r="CA174" s="113"/>
      <c r="CB174" s="113"/>
      <c r="CC174" s="113"/>
      <c r="CD174" s="113"/>
      <c r="CE174" s="113"/>
      <c r="CF174" s="113"/>
      <c r="CG174" s="113"/>
      <c r="CH174" s="113"/>
      <c r="CI174" s="113"/>
      <c r="CJ174" s="113"/>
      <c r="CK174" s="113"/>
      <c r="CL174" s="1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</row>
    <row r="175" spans="1:161" ht="13.5" customHeight="1" x14ac:dyDescent="0.2">
      <c r="A175" s="111"/>
      <c r="B175" s="111"/>
      <c r="C175" s="111"/>
      <c r="D175" s="111"/>
      <c r="E175" s="111"/>
      <c r="F175" s="111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112"/>
      <c r="AI175" s="112"/>
      <c r="AJ175" s="112"/>
      <c r="AK175" s="112"/>
      <c r="AL175" s="112"/>
      <c r="AM175" s="112"/>
      <c r="AN175" s="112"/>
      <c r="AO175" s="112"/>
      <c r="AP175" s="112"/>
      <c r="AQ175" s="112"/>
      <c r="AR175" s="112"/>
      <c r="AS175" s="112"/>
      <c r="AT175" s="112"/>
      <c r="AU175" s="112"/>
      <c r="AV175" s="112"/>
      <c r="AW175" s="112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3"/>
      <c r="BX175" s="113"/>
      <c r="BY175" s="113"/>
      <c r="BZ175" s="113"/>
      <c r="CA175" s="113"/>
      <c r="CB175" s="113"/>
      <c r="CC175" s="113"/>
      <c r="CD175" s="113"/>
      <c r="CE175" s="113"/>
      <c r="CF175" s="113"/>
      <c r="CG175" s="113"/>
      <c r="CH175" s="113"/>
      <c r="CI175" s="113"/>
      <c r="CJ175" s="113"/>
      <c r="CK175" s="113"/>
      <c r="CL175" s="1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</row>
    <row r="176" spans="1:161" ht="13.5" customHeight="1" x14ac:dyDescent="0.2">
      <c r="A176" s="111"/>
      <c r="B176" s="111"/>
      <c r="C176" s="111"/>
      <c r="D176" s="111"/>
      <c r="E176" s="111"/>
      <c r="F176" s="111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2"/>
      <c r="AS176" s="112"/>
      <c r="AT176" s="112"/>
      <c r="AU176" s="112"/>
      <c r="AV176" s="112"/>
      <c r="AW176" s="112"/>
      <c r="AX176" s="112"/>
      <c r="AY176" s="112"/>
      <c r="AZ176" s="112"/>
      <c r="BA176" s="112"/>
      <c r="BB176" s="112"/>
      <c r="BC176" s="112"/>
      <c r="BD176" s="112"/>
      <c r="BE176" s="112"/>
      <c r="BF176" s="112"/>
      <c r="BG176" s="112"/>
      <c r="BH176" s="112"/>
      <c r="BI176" s="112"/>
      <c r="BJ176" s="112"/>
      <c r="BK176" s="112"/>
      <c r="BL176" s="112"/>
      <c r="BM176" s="112"/>
      <c r="BN176" s="112"/>
      <c r="BO176" s="112"/>
      <c r="BP176" s="112"/>
      <c r="BQ176" s="112"/>
      <c r="BR176" s="112"/>
      <c r="BS176" s="112"/>
      <c r="BT176" s="112"/>
      <c r="BU176" s="112"/>
      <c r="BV176" s="112"/>
      <c r="BW176" s="113"/>
      <c r="BX176" s="113"/>
      <c r="BY176" s="113"/>
      <c r="BZ176" s="113"/>
      <c r="CA176" s="113"/>
      <c r="CB176" s="113"/>
      <c r="CC176" s="113"/>
      <c r="CD176" s="113"/>
      <c r="CE176" s="113"/>
      <c r="CF176" s="113"/>
      <c r="CG176" s="113"/>
      <c r="CH176" s="113"/>
      <c r="CI176" s="113"/>
      <c r="CJ176" s="113"/>
      <c r="CK176" s="113"/>
      <c r="CL176" s="1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</row>
  </sheetData>
  <mergeCells count="636">
    <mergeCell ref="A175:F175"/>
    <mergeCell ref="G175:BV175"/>
    <mergeCell ref="BW175:CL175"/>
    <mergeCell ref="A147:DA147"/>
    <mergeCell ref="A149:G149"/>
    <mergeCell ref="H149:BS149"/>
    <mergeCell ref="BT149:CI149"/>
    <mergeCell ref="CJ149:DA149"/>
    <mergeCell ref="BT153:CI153"/>
    <mergeCell ref="CJ153:DA153"/>
    <mergeCell ref="A155:G155"/>
    <mergeCell ref="H155:BS155"/>
    <mergeCell ref="BT155:CI155"/>
    <mergeCell ref="CJ155:DA155"/>
    <mergeCell ref="A156:G156"/>
    <mergeCell ref="H156:BS156"/>
    <mergeCell ref="BT156:CI156"/>
    <mergeCell ref="CJ156:DA156"/>
    <mergeCell ref="BT152:CI152"/>
    <mergeCell ref="BW173:CL173"/>
    <mergeCell ref="A170:G170"/>
    <mergeCell ref="BD165:BS165"/>
    <mergeCell ref="BT165:CI165"/>
    <mergeCell ref="CJ169:DA169"/>
    <mergeCell ref="A176:F176"/>
    <mergeCell ref="G176:BV176"/>
    <mergeCell ref="BW176:CL176"/>
    <mergeCell ref="BW174:CL174"/>
    <mergeCell ref="A174:F174"/>
    <mergeCell ref="G174:BV174"/>
    <mergeCell ref="A150:G150"/>
    <mergeCell ref="H150:BS150"/>
    <mergeCell ref="BT150:CI150"/>
    <mergeCell ref="CJ150:DA150"/>
    <mergeCell ref="CJ165:DA165"/>
    <mergeCell ref="H160:BS160"/>
    <mergeCell ref="BT160:CI160"/>
    <mergeCell ref="CJ160:DA160"/>
    <mergeCell ref="A161:G161"/>
    <mergeCell ref="H161:BS161"/>
    <mergeCell ref="BT161:CI161"/>
    <mergeCell ref="CJ161:DA161"/>
    <mergeCell ref="A151:G151"/>
    <mergeCell ref="H151:BS151"/>
    <mergeCell ref="BT151:CI151"/>
    <mergeCell ref="CJ151:DA151"/>
    <mergeCell ref="A153:G153"/>
    <mergeCell ref="H153:BS153"/>
    <mergeCell ref="CJ18:DA18"/>
    <mergeCell ref="CJ29:DA29"/>
    <mergeCell ref="A28:F28"/>
    <mergeCell ref="G28:AD28"/>
    <mergeCell ref="AE28:AY28"/>
    <mergeCell ref="AZ28:BQ28"/>
    <mergeCell ref="BR28:CI28"/>
    <mergeCell ref="H170:BC170"/>
    <mergeCell ref="BD170:BS170"/>
    <mergeCell ref="BT170:CI170"/>
    <mergeCell ref="AE18:BC18"/>
    <mergeCell ref="BD18:BS18"/>
    <mergeCell ref="BT18:CI18"/>
    <mergeCell ref="BW36:CL36"/>
    <mergeCell ref="A33:DA33"/>
    <mergeCell ref="A22:F22"/>
    <mergeCell ref="G22:AD22"/>
    <mergeCell ref="AE22:BC22"/>
    <mergeCell ref="CJ28:DA28"/>
    <mergeCell ref="A29:F29"/>
    <mergeCell ref="A140:G140"/>
    <mergeCell ref="H140:BC140"/>
    <mergeCell ref="A30:F30"/>
    <mergeCell ref="G30:AD30"/>
    <mergeCell ref="AE30:AY30"/>
    <mergeCell ref="AZ30:BQ30"/>
    <mergeCell ref="BR30:CI30"/>
    <mergeCell ref="A36:F36"/>
    <mergeCell ref="G36:BV36"/>
    <mergeCell ref="A18:F18"/>
    <mergeCell ref="G18:AD18"/>
    <mergeCell ref="CJ170:DA170"/>
    <mergeCell ref="A61:G61"/>
    <mergeCell ref="H61:BC61"/>
    <mergeCell ref="BD61:BS61"/>
    <mergeCell ref="BT61:CI61"/>
    <mergeCell ref="CJ61:DA61"/>
    <mergeCell ref="A62:G62"/>
    <mergeCell ref="H62:BC62"/>
    <mergeCell ref="BD62:BS62"/>
    <mergeCell ref="BT62:CI62"/>
    <mergeCell ref="A63:G63"/>
    <mergeCell ref="H63:BC63"/>
    <mergeCell ref="BD63:BS63"/>
    <mergeCell ref="BT63:CI63"/>
    <mergeCell ref="BD140:BS140"/>
    <mergeCell ref="BT140:CI140"/>
    <mergeCell ref="CJ140:DA140"/>
    <mergeCell ref="AE29:AY29"/>
    <mergeCell ref="AZ29:BQ29"/>
    <mergeCell ref="BR29:CI29"/>
    <mergeCell ref="G23:AD23"/>
    <mergeCell ref="AE23:BC23"/>
    <mergeCell ref="BD23:BS23"/>
    <mergeCell ref="BT23:CI23"/>
    <mergeCell ref="CJ23:DA23"/>
    <mergeCell ref="A25:DA25"/>
    <mergeCell ref="A27:F27"/>
    <mergeCell ref="G27:AD27"/>
    <mergeCell ref="AE27:AY27"/>
    <mergeCell ref="A12:F12"/>
    <mergeCell ref="G12:X12"/>
    <mergeCell ref="Y12:AN12"/>
    <mergeCell ref="AO12:BE12"/>
    <mergeCell ref="BF12:BW12"/>
    <mergeCell ref="BX12:CP12"/>
    <mergeCell ref="AO7:BE8"/>
    <mergeCell ref="DI9:DX9"/>
    <mergeCell ref="DY9:EN9"/>
    <mergeCell ref="AO11:BE11"/>
    <mergeCell ref="BF11:BW11"/>
    <mergeCell ref="BX11:CP11"/>
    <mergeCell ref="EO9:FE9"/>
    <mergeCell ref="A9:F9"/>
    <mergeCell ref="G9:X9"/>
    <mergeCell ref="Y9:AN9"/>
    <mergeCell ref="AO9:BE9"/>
    <mergeCell ref="BF9:BW9"/>
    <mergeCell ref="BX9:CP9"/>
    <mergeCell ref="DI6:DX8"/>
    <mergeCell ref="DY6:EN8"/>
    <mergeCell ref="EO6:FE8"/>
    <mergeCell ref="BX8:CP8"/>
    <mergeCell ref="CQ8:DH8"/>
    <mergeCell ref="CQ9:DH9"/>
    <mergeCell ref="A3:FE3"/>
    <mergeCell ref="A4:FE4"/>
    <mergeCell ref="A5:FE5"/>
    <mergeCell ref="A6:F8"/>
    <mergeCell ref="G6:X8"/>
    <mergeCell ref="Y6:AN8"/>
    <mergeCell ref="AO6:DH6"/>
    <mergeCell ref="AZ27:BQ27"/>
    <mergeCell ref="BR27:CI27"/>
    <mergeCell ref="CJ27:DA27"/>
    <mergeCell ref="BF7:DH7"/>
    <mergeCell ref="BF8:BW8"/>
    <mergeCell ref="A10:FE10"/>
    <mergeCell ref="EO11:FE11"/>
    <mergeCell ref="A11:F11"/>
    <mergeCell ref="G11:X11"/>
    <mergeCell ref="Y11:AN11"/>
    <mergeCell ref="CJ22:DA22"/>
    <mergeCell ref="A23:F23"/>
    <mergeCell ref="DY14:EN14"/>
    <mergeCell ref="CQ12:DH12"/>
    <mergeCell ref="DI12:DX12"/>
    <mergeCell ref="DY12:EN12"/>
    <mergeCell ref="A13:X13"/>
    <mergeCell ref="A35:F35"/>
    <mergeCell ref="G35:BV35"/>
    <mergeCell ref="BW35:CL35"/>
    <mergeCell ref="CM35:DA35"/>
    <mergeCell ref="H40:BV40"/>
    <mergeCell ref="BW40:CL40"/>
    <mergeCell ref="CM40:DA40"/>
    <mergeCell ref="CM36:DA36"/>
    <mergeCell ref="A37:F37"/>
    <mergeCell ref="H37:BV37"/>
    <mergeCell ref="BW37:CL37"/>
    <mergeCell ref="CM37:DA37"/>
    <mergeCell ref="A38:F39"/>
    <mergeCell ref="H38:BV38"/>
    <mergeCell ref="BW38:CL39"/>
    <mergeCell ref="CM38:DA39"/>
    <mergeCell ref="H39:BV39"/>
    <mergeCell ref="A41:F41"/>
    <mergeCell ref="H41:BV41"/>
    <mergeCell ref="BW41:CL41"/>
    <mergeCell ref="CM41:DA41"/>
    <mergeCell ref="A40:F40"/>
    <mergeCell ref="A43:F44"/>
    <mergeCell ref="H43:BV43"/>
    <mergeCell ref="BW43:CL44"/>
    <mergeCell ref="CM43:DA44"/>
    <mergeCell ref="H44:BV44"/>
    <mergeCell ref="A42:F42"/>
    <mergeCell ref="H42:BV42"/>
    <mergeCell ref="BW42:CL42"/>
    <mergeCell ref="CM42:DA42"/>
    <mergeCell ref="A45:F45"/>
    <mergeCell ref="H45:BV45"/>
    <mergeCell ref="BW45:CL45"/>
    <mergeCell ref="CM45:DA45"/>
    <mergeCell ref="A49:F49"/>
    <mergeCell ref="H49:BV49"/>
    <mergeCell ref="BW49:CL49"/>
    <mergeCell ref="CM49:DA49"/>
    <mergeCell ref="A50:F50"/>
    <mergeCell ref="G50:BV50"/>
    <mergeCell ref="BW50:CL50"/>
    <mergeCell ref="CM50:DA50"/>
    <mergeCell ref="A48:F48"/>
    <mergeCell ref="H48:BV48"/>
    <mergeCell ref="BW48:CL48"/>
    <mergeCell ref="CM48:DA48"/>
    <mergeCell ref="A47:F47"/>
    <mergeCell ref="H47:BV47"/>
    <mergeCell ref="BW47:CL47"/>
    <mergeCell ref="CM47:DA47"/>
    <mergeCell ref="A46:F46"/>
    <mergeCell ref="H46:BV46"/>
    <mergeCell ref="BW46:CL46"/>
    <mergeCell ref="CM46:DA46"/>
    <mergeCell ref="A51:F51"/>
    <mergeCell ref="G51:BV51"/>
    <mergeCell ref="BW51:CL51"/>
    <mergeCell ref="CM51:DA51"/>
    <mergeCell ref="CJ60:DA60"/>
    <mergeCell ref="A59:G59"/>
    <mergeCell ref="H59:BC59"/>
    <mergeCell ref="BD59:BS59"/>
    <mergeCell ref="BT59:CI59"/>
    <mergeCell ref="CJ59:DA59"/>
    <mergeCell ref="A60:G60"/>
    <mergeCell ref="H60:BC60"/>
    <mergeCell ref="BD60:BS60"/>
    <mergeCell ref="BT60:CI60"/>
    <mergeCell ref="A53:F53"/>
    <mergeCell ref="G53:BV53"/>
    <mergeCell ref="BW53:CL53"/>
    <mergeCell ref="CM53:DA53"/>
    <mergeCell ref="A55:DA55"/>
    <mergeCell ref="A57:DA57"/>
    <mergeCell ref="A52:F52"/>
    <mergeCell ref="G52:BV52"/>
    <mergeCell ref="BW52:CL52"/>
    <mergeCell ref="CM52:DA52"/>
    <mergeCell ref="A65:DA65"/>
    <mergeCell ref="A67:G67"/>
    <mergeCell ref="H67:BC67"/>
    <mergeCell ref="BD67:BS67"/>
    <mergeCell ref="BT67:CD67"/>
    <mergeCell ref="CE67:DA67"/>
    <mergeCell ref="A69:G69"/>
    <mergeCell ref="H69:BC69"/>
    <mergeCell ref="BD69:BS69"/>
    <mergeCell ref="BT69:CD69"/>
    <mergeCell ref="CE69:DA69"/>
    <mergeCell ref="A68:G68"/>
    <mergeCell ref="H68:BC68"/>
    <mergeCell ref="BD68:BS68"/>
    <mergeCell ref="BT68:CD68"/>
    <mergeCell ref="A74:G74"/>
    <mergeCell ref="H74:BC74"/>
    <mergeCell ref="BD74:BS74"/>
    <mergeCell ref="BT74:CD74"/>
    <mergeCell ref="CE74:DA74"/>
    <mergeCell ref="A73:G73"/>
    <mergeCell ref="H73:BC73"/>
    <mergeCell ref="BD73:BS73"/>
    <mergeCell ref="BT73:CD73"/>
    <mergeCell ref="CE73:DA73"/>
    <mergeCell ref="A79:G79"/>
    <mergeCell ref="H79:BC79"/>
    <mergeCell ref="BD79:BS79"/>
    <mergeCell ref="BT79:CI79"/>
    <mergeCell ref="CJ79:DA79"/>
    <mergeCell ref="A76:DA76"/>
    <mergeCell ref="A78:G78"/>
    <mergeCell ref="H78:BC78"/>
    <mergeCell ref="BD78:BS78"/>
    <mergeCell ref="BT78:CI78"/>
    <mergeCell ref="CJ78:DA78"/>
    <mergeCell ref="A81:G81"/>
    <mergeCell ref="H81:BC81"/>
    <mergeCell ref="BD81:BS81"/>
    <mergeCell ref="BT81:CI81"/>
    <mergeCell ref="CJ81:DA81"/>
    <mergeCell ref="A80:G80"/>
    <mergeCell ref="H80:BC80"/>
    <mergeCell ref="BD80:BS80"/>
    <mergeCell ref="BT80:CI80"/>
    <mergeCell ref="CJ80:DA80"/>
    <mergeCell ref="A84:DA84"/>
    <mergeCell ref="A86:G86"/>
    <mergeCell ref="H86:BC86"/>
    <mergeCell ref="BD86:BS86"/>
    <mergeCell ref="BT86:CI86"/>
    <mergeCell ref="CJ86:DA86"/>
    <mergeCell ref="A82:G82"/>
    <mergeCell ref="H82:BC82"/>
    <mergeCell ref="BD82:BS82"/>
    <mergeCell ref="BT82:CI82"/>
    <mergeCell ref="CJ82:DA82"/>
    <mergeCell ref="A88:G88"/>
    <mergeCell ref="H88:BC88"/>
    <mergeCell ref="BD88:BS88"/>
    <mergeCell ref="BT88:CI88"/>
    <mergeCell ref="CJ88:DA88"/>
    <mergeCell ref="A87:G87"/>
    <mergeCell ref="H87:BC87"/>
    <mergeCell ref="BD87:BS87"/>
    <mergeCell ref="BT87:CI87"/>
    <mergeCell ref="CJ87:DA87"/>
    <mergeCell ref="A92:DA92"/>
    <mergeCell ref="A89:G89"/>
    <mergeCell ref="H89:BC89"/>
    <mergeCell ref="BD89:BS89"/>
    <mergeCell ref="BT89:CI89"/>
    <mergeCell ref="CJ89:DA89"/>
    <mergeCell ref="A94:DA94"/>
    <mergeCell ref="A90:G90"/>
    <mergeCell ref="H90:BC90"/>
    <mergeCell ref="BD90:BS90"/>
    <mergeCell ref="BT90:CI90"/>
    <mergeCell ref="CJ90:DA90"/>
    <mergeCell ref="CL96:DA96"/>
    <mergeCell ref="A97:G97"/>
    <mergeCell ref="H97:AO97"/>
    <mergeCell ref="AP97:BE97"/>
    <mergeCell ref="BF97:BU97"/>
    <mergeCell ref="BV97:CK97"/>
    <mergeCell ref="CL97:DA97"/>
    <mergeCell ref="A96:G96"/>
    <mergeCell ref="H96:AO96"/>
    <mergeCell ref="AP96:BE96"/>
    <mergeCell ref="BF96:BU96"/>
    <mergeCell ref="BV96:CK96"/>
    <mergeCell ref="CL98:DA98"/>
    <mergeCell ref="A99:G99"/>
    <mergeCell ref="H99:AO99"/>
    <mergeCell ref="AP99:BE99"/>
    <mergeCell ref="BF99:BU99"/>
    <mergeCell ref="BV99:CK99"/>
    <mergeCell ref="CL99:DA99"/>
    <mergeCell ref="A98:G98"/>
    <mergeCell ref="H98:AO98"/>
    <mergeCell ref="AP98:BE98"/>
    <mergeCell ref="BF98:BU98"/>
    <mergeCell ref="BV98:CK98"/>
    <mergeCell ref="CL103:DA103"/>
    <mergeCell ref="A105:DA105"/>
    <mergeCell ref="A107:G107"/>
    <mergeCell ref="H107:BC107"/>
    <mergeCell ref="BD107:BS107"/>
    <mergeCell ref="BT107:CI107"/>
    <mergeCell ref="CJ107:DA107"/>
    <mergeCell ref="A103:G103"/>
    <mergeCell ref="H103:AO103"/>
    <mergeCell ref="AP103:BE103"/>
    <mergeCell ref="BF103:BU103"/>
    <mergeCell ref="BV103:CK103"/>
    <mergeCell ref="CL115:DA115"/>
    <mergeCell ref="BV117:CK117"/>
    <mergeCell ref="A109:G109"/>
    <mergeCell ref="H109:BC109"/>
    <mergeCell ref="BD109:BS109"/>
    <mergeCell ref="BT109:CI109"/>
    <mergeCell ref="CJ109:DA109"/>
    <mergeCell ref="A108:G108"/>
    <mergeCell ref="H108:BC108"/>
    <mergeCell ref="BD108:BS108"/>
    <mergeCell ref="BT108:CI108"/>
    <mergeCell ref="CJ108:DA108"/>
    <mergeCell ref="A120:G120"/>
    <mergeCell ref="H120:AO120"/>
    <mergeCell ref="A111:G111"/>
    <mergeCell ref="H111:BC111"/>
    <mergeCell ref="BD111:BS111"/>
    <mergeCell ref="BT111:CI111"/>
    <mergeCell ref="CJ111:DA111"/>
    <mergeCell ref="A110:G110"/>
    <mergeCell ref="H110:BC110"/>
    <mergeCell ref="BD110:BS110"/>
    <mergeCell ref="CL117:DA117"/>
    <mergeCell ref="A116:G116"/>
    <mergeCell ref="H116:AO116"/>
    <mergeCell ref="AP116:BE116"/>
    <mergeCell ref="BF116:BU116"/>
    <mergeCell ref="BV116:CK116"/>
    <mergeCell ref="H115:AO115"/>
    <mergeCell ref="AP115:BE115"/>
    <mergeCell ref="BF115:BU115"/>
    <mergeCell ref="BV115:CK115"/>
    <mergeCell ref="BT110:CI110"/>
    <mergeCell ref="CJ110:DA110"/>
    <mergeCell ref="A113:DA113"/>
    <mergeCell ref="A115:G115"/>
    <mergeCell ref="H126:BC126"/>
    <mergeCell ref="BD126:BS126"/>
    <mergeCell ref="BT126:CI126"/>
    <mergeCell ref="A126:G126"/>
    <mergeCell ref="H134:BC134"/>
    <mergeCell ref="BD134:BS134"/>
    <mergeCell ref="BT134:CI134"/>
    <mergeCell ref="CJ126:DA126"/>
    <mergeCell ref="AP120:BE120"/>
    <mergeCell ref="BF120:BU120"/>
    <mergeCell ref="BV120:CK120"/>
    <mergeCell ref="A127:G127"/>
    <mergeCell ref="H127:BC127"/>
    <mergeCell ref="BD127:BS127"/>
    <mergeCell ref="BT127:CI127"/>
    <mergeCell ref="CJ127:DA127"/>
    <mergeCell ref="A124:DA124"/>
    <mergeCell ref="CL120:DA120"/>
    <mergeCell ref="A122:G122"/>
    <mergeCell ref="H122:AO122"/>
    <mergeCell ref="AP122:BE122"/>
    <mergeCell ref="BF122:BU122"/>
    <mergeCell ref="BV122:CK122"/>
    <mergeCell ref="CL122:DA122"/>
    <mergeCell ref="CJ129:DA129"/>
    <mergeCell ref="A128:G128"/>
    <mergeCell ref="H128:BC128"/>
    <mergeCell ref="BD128:BS128"/>
    <mergeCell ref="BT128:CI128"/>
    <mergeCell ref="CJ128:DA128"/>
    <mergeCell ref="A135:G135"/>
    <mergeCell ref="H135:BC135"/>
    <mergeCell ref="BD135:BS135"/>
    <mergeCell ref="BT135:CI135"/>
    <mergeCell ref="A130:G130"/>
    <mergeCell ref="H130:BC130"/>
    <mergeCell ref="BD130:BS130"/>
    <mergeCell ref="BT130:CI130"/>
    <mergeCell ref="A132:DA132"/>
    <mergeCell ref="A134:G134"/>
    <mergeCell ref="A129:G129"/>
    <mergeCell ref="H129:BC129"/>
    <mergeCell ref="BD129:BS129"/>
    <mergeCell ref="BT129:CI129"/>
    <mergeCell ref="A139:G139"/>
    <mergeCell ref="H139:BC139"/>
    <mergeCell ref="BD139:BS139"/>
    <mergeCell ref="CJ130:DA130"/>
    <mergeCell ref="A136:G136"/>
    <mergeCell ref="H136:BC136"/>
    <mergeCell ref="BD136:BS136"/>
    <mergeCell ref="BT136:CI136"/>
    <mergeCell ref="CJ136:DA136"/>
    <mergeCell ref="CJ134:DA134"/>
    <mergeCell ref="A137:G137"/>
    <mergeCell ref="H137:BC137"/>
    <mergeCell ref="BD137:BS137"/>
    <mergeCell ref="BT137:CI137"/>
    <mergeCell ref="CJ137:DA137"/>
    <mergeCell ref="A138:G138"/>
    <mergeCell ref="H138:BC138"/>
    <mergeCell ref="BD138:BS138"/>
    <mergeCell ref="BT138:CI138"/>
    <mergeCell ref="CJ138:DA138"/>
    <mergeCell ref="AV1:FE1"/>
    <mergeCell ref="A16:DZ16"/>
    <mergeCell ref="A171:G171"/>
    <mergeCell ref="H171:BC171"/>
    <mergeCell ref="BD171:BS171"/>
    <mergeCell ref="BT171:CI171"/>
    <mergeCell ref="CJ171:DA171"/>
    <mergeCell ref="A168:G168"/>
    <mergeCell ref="H168:BC168"/>
    <mergeCell ref="BD168:BS168"/>
    <mergeCell ref="CJ168:DA168"/>
    <mergeCell ref="A167:G167"/>
    <mergeCell ref="H167:BC167"/>
    <mergeCell ref="BD167:BS167"/>
    <mergeCell ref="BT167:CI167"/>
    <mergeCell ref="CJ167:DA167"/>
    <mergeCell ref="A70:G70"/>
    <mergeCell ref="H70:BC70"/>
    <mergeCell ref="BD70:BS70"/>
    <mergeCell ref="BT70:CD70"/>
    <mergeCell ref="CE70:DA70"/>
    <mergeCell ref="A72:G72"/>
    <mergeCell ref="H72:BC72"/>
    <mergeCell ref="CJ135:DA135"/>
    <mergeCell ref="A71:G71"/>
    <mergeCell ref="H71:BC71"/>
    <mergeCell ref="BD71:BS71"/>
    <mergeCell ref="BT71:CD71"/>
    <mergeCell ref="CE71:DA71"/>
    <mergeCell ref="CJ166:DA166"/>
    <mergeCell ref="A163:DA163"/>
    <mergeCell ref="A165:G165"/>
    <mergeCell ref="A166:G166"/>
    <mergeCell ref="H166:BC166"/>
    <mergeCell ref="A118:G118"/>
    <mergeCell ref="H118:AO118"/>
    <mergeCell ref="AP118:BE118"/>
    <mergeCell ref="BF118:BU118"/>
    <mergeCell ref="A100:G100"/>
    <mergeCell ref="H100:AO100"/>
    <mergeCell ref="AP100:BE100"/>
    <mergeCell ref="BF100:BU100"/>
    <mergeCell ref="BV100:CK100"/>
    <mergeCell ref="CL100:DA100"/>
    <mergeCell ref="A117:G117"/>
    <mergeCell ref="H117:AO117"/>
    <mergeCell ref="AP117:BE117"/>
    <mergeCell ref="BF117:BU117"/>
    <mergeCell ref="A31:F31"/>
    <mergeCell ref="G31:AD31"/>
    <mergeCell ref="AE31:AY31"/>
    <mergeCell ref="AZ31:BQ31"/>
    <mergeCell ref="BR31:CI31"/>
    <mergeCell ref="CJ31:DA31"/>
    <mergeCell ref="Y13:AN13"/>
    <mergeCell ref="AO13:BE13"/>
    <mergeCell ref="BF13:BW13"/>
    <mergeCell ref="BX13:CP13"/>
    <mergeCell ref="CQ13:DH13"/>
    <mergeCell ref="A20:F20"/>
    <mergeCell ref="A21:F21"/>
    <mergeCell ref="AO14:BE14"/>
    <mergeCell ref="BF14:BW14"/>
    <mergeCell ref="G20:AD20"/>
    <mergeCell ref="AE20:BC20"/>
    <mergeCell ref="BD20:BS20"/>
    <mergeCell ref="BT20:CI20"/>
    <mergeCell ref="BT21:CI21"/>
    <mergeCell ref="A19:F19"/>
    <mergeCell ref="G19:AD19"/>
    <mergeCell ref="AE19:BC19"/>
    <mergeCell ref="G29:AD29"/>
    <mergeCell ref="DI13:DX13"/>
    <mergeCell ref="DY13:EN13"/>
    <mergeCell ref="CJ152:DA152"/>
    <mergeCell ref="H165:BC165"/>
    <mergeCell ref="BT139:CI139"/>
    <mergeCell ref="CJ139:DA139"/>
    <mergeCell ref="CL119:DA119"/>
    <mergeCell ref="AP121:BE121"/>
    <mergeCell ref="BF121:BU121"/>
    <mergeCell ref="BV121:CK121"/>
    <mergeCell ref="CL121:DA121"/>
    <mergeCell ref="BD72:BS72"/>
    <mergeCell ref="BT72:CD72"/>
    <mergeCell ref="CE72:DA72"/>
    <mergeCell ref="CE68:DA68"/>
    <mergeCell ref="CJ63:DA63"/>
    <mergeCell ref="CJ19:DA19"/>
    <mergeCell ref="CJ21:DA21"/>
    <mergeCell ref="CJ20:DA20"/>
    <mergeCell ref="G21:AD21"/>
    <mergeCell ref="AE21:BC21"/>
    <mergeCell ref="BD21:BS21"/>
    <mergeCell ref="A14:X14"/>
    <mergeCell ref="Y14:AN14"/>
    <mergeCell ref="BT19:CI19"/>
    <mergeCell ref="BX14:CP14"/>
    <mergeCell ref="A101:G101"/>
    <mergeCell ref="H101:AO101"/>
    <mergeCell ref="A121:G121"/>
    <mergeCell ref="H121:AO121"/>
    <mergeCell ref="A169:G169"/>
    <mergeCell ref="H169:BC169"/>
    <mergeCell ref="BD169:BS169"/>
    <mergeCell ref="BT169:CI169"/>
    <mergeCell ref="BD166:BS166"/>
    <mergeCell ref="BT166:CI166"/>
    <mergeCell ref="BT168:CI168"/>
    <mergeCell ref="A160:G160"/>
    <mergeCell ref="A119:G119"/>
    <mergeCell ref="H119:AO119"/>
    <mergeCell ref="AP119:BE119"/>
    <mergeCell ref="BF119:BU119"/>
    <mergeCell ref="BV119:CK119"/>
    <mergeCell ref="A102:G102"/>
    <mergeCell ref="H102:AO102"/>
    <mergeCell ref="A152:G152"/>
    <mergeCell ref="H152:BS152"/>
    <mergeCell ref="CJ30:DA30"/>
    <mergeCell ref="AV2:FE2"/>
    <mergeCell ref="CL116:DA116"/>
    <mergeCell ref="CL101:DA101"/>
    <mergeCell ref="BV118:CK118"/>
    <mergeCell ref="CL118:DA118"/>
    <mergeCell ref="BV102:CK102"/>
    <mergeCell ref="CL102:DA102"/>
    <mergeCell ref="AP102:BE102"/>
    <mergeCell ref="BF102:BU102"/>
    <mergeCell ref="AP101:BE101"/>
    <mergeCell ref="BF101:BU101"/>
    <mergeCell ref="BV101:CK101"/>
    <mergeCell ref="EO14:FE14"/>
    <mergeCell ref="EO12:FE12"/>
    <mergeCell ref="CQ14:DH14"/>
    <mergeCell ref="CQ11:DH11"/>
    <mergeCell ref="DI11:DX11"/>
    <mergeCell ref="DY11:EN11"/>
    <mergeCell ref="EO13:FE13"/>
    <mergeCell ref="DI14:DX14"/>
    <mergeCell ref="CJ62:DA62"/>
    <mergeCell ref="BD22:BS22"/>
    <mergeCell ref="BT22:CI22"/>
    <mergeCell ref="BD19:BS19"/>
    <mergeCell ref="A141:G141"/>
    <mergeCell ref="H141:BC141"/>
    <mergeCell ref="BD141:BS141"/>
    <mergeCell ref="BT141:CI141"/>
    <mergeCell ref="CJ141:DA141"/>
    <mergeCell ref="A154:G154"/>
    <mergeCell ref="H154:BS154"/>
    <mergeCell ref="BT154:CI154"/>
    <mergeCell ref="CJ154:DA154"/>
    <mergeCell ref="A142:G142"/>
    <mergeCell ref="H142:BC142"/>
    <mergeCell ref="BD142:BS142"/>
    <mergeCell ref="BT142:CI142"/>
    <mergeCell ref="A145:G145"/>
    <mergeCell ref="H145:BC145"/>
    <mergeCell ref="BD145:BS145"/>
    <mergeCell ref="BT145:CI145"/>
    <mergeCell ref="CJ145:DA145"/>
    <mergeCell ref="A144:G144"/>
    <mergeCell ref="H144:BC144"/>
    <mergeCell ref="BD144:BS144"/>
    <mergeCell ref="BT144:CI144"/>
    <mergeCell ref="CJ144:DA144"/>
    <mergeCell ref="CJ142:DA142"/>
    <mergeCell ref="A143:G143"/>
    <mergeCell ref="H143:BC143"/>
    <mergeCell ref="BD143:BS143"/>
    <mergeCell ref="BT143:CI143"/>
    <mergeCell ref="CJ143:DA143"/>
    <mergeCell ref="A159:G159"/>
    <mergeCell ref="H158:BS158"/>
    <mergeCell ref="BT158:CI158"/>
    <mergeCell ref="CJ158:DA158"/>
    <mergeCell ref="H157:BS157"/>
    <mergeCell ref="BT157:CI157"/>
    <mergeCell ref="CJ157:DA157"/>
    <mergeCell ref="A158:G158"/>
    <mergeCell ref="H159:BS159"/>
    <mergeCell ref="BT159:CI159"/>
    <mergeCell ref="CJ159:DA159"/>
    <mergeCell ref="A157:G157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12"/>
  <sheetViews>
    <sheetView topLeftCell="A91" zoomScaleNormal="100" zoomScaleSheetLayoutView="100" workbookViewId="0">
      <selection activeCell="EA98" sqref="EA98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67" t="s">
        <v>130</v>
      </c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</row>
    <row r="3" spans="1:161" s="3" customFormat="1" ht="15.75" x14ac:dyDescent="0.25">
      <c r="A3" s="100" t="s">
        <v>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</row>
    <row r="4" spans="1:161" s="2" customFormat="1" ht="15" x14ac:dyDescent="0.2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</row>
    <row r="5" spans="1:161" s="2" customFormat="1" ht="15" x14ac:dyDescent="0.25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</row>
    <row r="6" spans="1:161" s="5" customFormat="1" ht="13.5" customHeight="1" x14ac:dyDescent="0.2">
      <c r="A6" s="61" t="s">
        <v>4</v>
      </c>
      <c r="B6" s="62"/>
      <c r="C6" s="62"/>
      <c r="D6" s="62"/>
      <c r="E6" s="62"/>
      <c r="F6" s="63"/>
      <c r="G6" s="61" t="s">
        <v>5</v>
      </c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3"/>
      <c r="Y6" s="61" t="s">
        <v>6</v>
      </c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3"/>
      <c r="AO6" s="68" t="s">
        <v>7</v>
      </c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70"/>
      <c r="DI6" s="61" t="s">
        <v>8</v>
      </c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3"/>
      <c r="DY6" s="61" t="s">
        <v>101</v>
      </c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3"/>
      <c r="EO6" s="61" t="s">
        <v>9</v>
      </c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3"/>
    </row>
    <row r="7" spans="1:161" s="5" customFormat="1" ht="13.5" customHeight="1" x14ac:dyDescent="0.2">
      <c r="A7" s="101"/>
      <c r="B7" s="102"/>
      <c r="C7" s="102"/>
      <c r="D7" s="102"/>
      <c r="E7" s="102"/>
      <c r="F7" s="103"/>
      <c r="G7" s="101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3"/>
      <c r="Y7" s="101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3"/>
      <c r="AO7" s="61" t="s">
        <v>10</v>
      </c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3"/>
      <c r="BF7" s="68" t="s">
        <v>11</v>
      </c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70"/>
      <c r="DI7" s="101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3"/>
      <c r="DY7" s="101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3"/>
      <c r="EO7" s="101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3"/>
    </row>
    <row r="8" spans="1:161" s="5" customFormat="1" ht="39.75" customHeight="1" x14ac:dyDescent="0.2">
      <c r="A8" s="104"/>
      <c r="B8" s="105"/>
      <c r="C8" s="105"/>
      <c r="D8" s="105"/>
      <c r="E8" s="105"/>
      <c r="F8" s="106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6"/>
      <c r="Y8" s="104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6"/>
      <c r="AO8" s="104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6"/>
      <c r="BF8" s="107" t="s">
        <v>12</v>
      </c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 t="s">
        <v>13</v>
      </c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 t="s">
        <v>14</v>
      </c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4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6"/>
      <c r="DY8" s="104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6"/>
      <c r="EO8" s="104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6"/>
    </row>
    <row r="9" spans="1:161" s="6" customFormat="1" x14ac:dyDescent="0.2">
      <c r="A9" s="60">
        <v>1</v>
      </c>
      <c r="B9" s="60"/>
      <c r="C9" s="60"/>
      <c r="D9" s="60"/>
      <c r="E9" s="60"/>
      <c r="F9" s="60"/>
      <c r="G9" s="60">
        <v>2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>
        <v>3</v>
      </c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>
        <v>4</v>
      </c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>
        <v>5</v>
      </c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>
        <v>6</v>
      </c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>
        <v>7</v>
      </c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>
        <v>8</v>
      </c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>
        <v>9</v>
      </c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>
        <v>10</v>
      </c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</row>
    <row r="10" spans="1:161" s="7" customFormat="1" ht="15" customHeight="1" x14ac:dyDescent="0.2">
      <c r="A10" s="108" t="s">
        <v>102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10"/>
    </row>
    <row r="11" spans="1:161" s="7" customFormat="1" ht="15" customHeight="1" x14ac:dyDescent="0.2">
      <c r="A11" s="50" t="s">
        <v>17</v>
      </c>
      <c r="B11" s="50"/>
      <c r="C11" s="50"/>
      <c r="D11" s="50"/>
      <c r="E11" s="50"/>
      <c r="F11" s="50"/>
      <c r="G11" s="51" t="s">
        <v>20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>
        <v>3</v>
      </c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>
        <f>BF11+CQ11</f>
        <v>49265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>
        <v>23817</v>
      </c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>
        <v>25448</v>
      </c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>
        <v>1.7</v>
      </c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3">
        <f>AO11*Y11*DY11*12-18</f>
        <v>3015000</v>
      </c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</row>
    <row r="12" spans="1:161" s="7" customFormat="1" ht="15" customHeight="1" x14ac:dyDescent="0.2">
      <c r="A12" s="50" t="s">
        <v>18</v>
      </c>
      <c r="B12" s="50"/>
      <c r="C12" s="50"/>
      <c r="D12" s="50"/>
      <c r="E12" s="50"/>
      <c r="F12" s="50"/>
      <c r="G12" s="51" t="s">
        <v>21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2">
        <v>2</v>
      </c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>
        <f>BF12+CQ12</f>
        <v>0</v>
      </c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>
        <v>0</v>
      </c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>
        <v>0</v>
      </c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>
        <v>1.7</v>
      </c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3">
        <f>AO12*Y12*DY12*12</f>
        <v>0</v>
      </c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</row>
    <row r="13" spans="1:161" s="7" customFormat="1" ht="27.75" customHeight="1" x14ac:dyDescent="0.2">
      <c r="A13" s="50" t="s">
        <v>19</v>
      </c>
      <c r="B13" s="50"/>
      <c r="C13" s="50"/>
      <c r="D13" s="50"/>
      <c r="E13" s="50"/>
      <c r="F13" s="50"/>
      <c r="G13" s="51" t="s">
        <v>22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2">
        <v>11</v>
      </c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>
        <f>BF13+BX13+CQ13</f>
        <v>32248</v>
      </c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>
        <v>15590</v>
      </c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>
        <v>4770</v>
      </c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>
        <v>11888</v>
      </c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>
        <v>20</v>
      </c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>
        <v>1.7</v>
      </c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3">
        <f>Y13*AO13*12*1.7+31.13</f>
        <v>7236482.3300000001</v>
      </c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</row>
    <row r="14" spans="1:161" s="7" customFormat="1" ht="24" customHeight="1" x14ac:dyDescent="0.2">
      <c r="A14" s="50" t="s">
        <v>23</v>
      </c>
      <c r="B14" s="50"/>
      <c r="C14" s="50"/>
      <c r="D14" s="50"/>
      <c r="E14" s="50"/>
      <c r="F14" s="50"/>
      <c r="G14" s="51" t="s">
        <v>24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2">
        <v>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>
        <f>BF14+CQ14+BX14</f>
        <v>26438</v>
      </c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>
        <v>8212</v>
      </c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>
        <v>1826</v>
      </c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>
        <v>16400</v>
      </c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>
        <v>1.7</v>
      </c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3">
        <f>AO14*DY14*12-102.48</f>
        <v>539232.72</v>
      </c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</row>
    <row r="15" spans="1:161" s="7" customFormat="1" ht="15" customHeight="1" x14ac:dyDescent="0.2">
      <c r="A15" s="64" t="s">
        <v>103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8"/>
      <c r="Y15" s="52" t="s">
        <v>16</v>
      </c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 t="s">
        <v>16</v>
      </c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 t="s">
        <v>16</v>
      </c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 t="s">
        <v>16</v>
      </c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 t="s">
        <v>16</v>
      </c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 t="s">
        <v>16</v>
      </c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3">
        <f>EO11+EO12+EO13+EO14</f>
        <v>10790715.050000001</v>
      </c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</row>
    <row r="16" spans="1:161" s="7" customFormat="1" ht="15" customHeight="1" x14ac:dyDescent="0.2">
      <c r="A16" s="64" t="s">
        <v>104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8"/>
      <c r="Y16" s="52" t="s">
        <v>16</v>
      </c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 t="s">
        <v>16</v>
      </c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 t="s">
        <v>16</v>
      </c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 t="s">
        <v>16</v>
      </c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 t="s">
        <v>16</v>
      </c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 t="s">
        <v>16</v>
      </c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3">
        <f>EO15</f>
        <v>10790715.050000001</v>
      </c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</row>
    <row r="18" spans="1:161" s="4" customFormat="1" ht="14.25" x14ac:dyDescent="0.2">
      <c r="A18" s="59" t="s">
        <v>25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</row>
    <row r="19" spans="1:161" s="2" customFormat="1" ht="10.5" customHeight="1" x14ac:dyDescent="0.25"/>
    <row r="20" spans="1:161" s="5" customFormat="1" ht="45" customHeight="1" x14ac:dyDescent="0.2">
      <c r="A20" s="61" t="s">
        <v>4</v>
      </c>
      <c r="B20" s="62"/>
      <c r="C20" s="62"/>
      <c r="D20" s="62"/>
      <c r="E20" s="62"/>
      <c r="F20" s="63"/>
      <c r="G20" s="61" t="s">
        <v>26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3"/>
      <c r="AE20" s="61" t="s">
        <v>27</v>
      </c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3"/>
      <c r="BD20" s="61" t="s">
        <v>28</v>
      </c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3"/>
      <c r="BT20" s="61" t="s">
        <v>29</v>
      </c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3"/>
      <c r="CJ20" s="61" t="s">
        <v>30</v>
      </c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3"/>
    </row>
    <row r="21" spans="1:161" s="6" customFormat="1" x14ac:dyDescent="0.2">
      <c r="A21" s="60">
        <v>1</v>
      </c>
      <c r="B21" s="60"/>
      <c r="C21" s="60"/>
      <c r="D21" s="60"/>
      <c r="E21" s="60"/>
      <c r="F21" s="60"/>
      <c r="G21" s="60">
        <v>2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>
        <v>3</v>
      </c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>
        <v>4</v>
      </c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>
        <v>5</v>
      </c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>
        <v>6</v>
      </c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</row>
    <row r="22" spans="1:161" s="7" customFormat="1" ht="15" customHeight="1" x14ac:dyDescent="0.2">
      <c r="A22" s="50" t="s">
        <v>17</v>
      </c>
      <c r="B22" s="50"/>
      <c r="C22" s="50"/>
      <c r="D22" s="50"/>
      <c r="E22" s="50"/>
      <c r="F22" s="50"/>
      <c r="G22" s="51" t="s">
        <v>105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2">
        <v>0</v>
      </c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>
        <v>2</v>
      </c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3">
        <v>0</v>
      </c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</row>
    <row r="23" spans="1:161" s="7" customFormat="1" ht="15" customHeight="1" x14ac:dyDescent="0.2">
      <c r="A23" s="50" t="s">
        <v>18</v>
      </c>
      <c r="B23" s="50"/>
      <c r="C23" s="50"/>
      <c r="D23" s="50"/>
      <c r="E23" s="50"/>
      <c r="F23" s="50"/>
      <c r="G23" s="51" t="s">
        <v>107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</row>
    <row r="24" spans="1:161" s="7" customFormat="1" ht="15" customHeight="1" x14ac:dyDescent="0.2">
      <c r="A24" s="50" t="s">
        <v>19</v>
      </c>
      <c r="B24" s="50"/>
      <c r="C24" s="50"/>
      <c r="D24" s="50"/>
      <c r="E24" s="50"/>
      <c r="F24" s="50"/>
      <c r="G24" s="51" t="s">
        <v>106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2">
        <v>0</v>
      </c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>
        <v>2</v>
      </c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3">
        <v>0</v>
      </c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</row>
    <row r="25" spans="1:161" s="7" customFormat="1" ht="15" customHeight="1" x14ac:dyDescent="0.2">
      <c r="A25" s="50"/>
      <c r="B25" s="50"/>
      <c r="C25" s="50"/>
      <c r="D25" s="50"/>
      <c r="E25" s="50"/>
      <c r="F25" s="50"/>
      <c r="G25" s="57" t="s">
        <v>15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8"/>
      <c r="AE25" s="52" t="s">
        <v>16</v>
      </c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 t="s">
        <v>16</v>
      </c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 t="s">
        <v>16</v>
      </c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3">
        <f>CJ22+CJ24</f>
        <v>0</v>
      </c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</row>
    <row r="26" spans="1:161" s="2" customFormat="1" ht="12" customHeight="1" x14ac:dyDescent="0.25"/>
    <row r="27" spans="1:161" s="4" customFormat="1" ht="14.25" x14ac:dyDescent="0.2">
      <c r="A27" s="59" t="s">
        <v>31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</row>
    <row r="28" spans="1:161" s="2" customFormat="1" ht="10.5" customHeight="1" x14ac:dyDescent="0.25"/>
    <row r="29" spans="1:161" s="5" customFormat="1" ht="55.5" customHeight="1" x14ac:dyDescent="0.2">
      <c r="A29" s="61" t="s">
        <v>4</v>
      </c>
      <c r="B29" s="62"/>
      <c r="C29" s="62"/>
      <c r="D29" s="62"/>
      <c r="E29" s="62"/>
      <c r="F29" s="63"/>
      <c r="G29" s="61" t="s">
        <v>26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3"/>
      <c r="AE29" s="61" t="s">
        <v>32</v>
      </c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3"/>
      <c r="AZ29" s="61" t="s">
        <v>33</v>
      </c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3"/>
      <c r="BR29" s="61" t="s">
        <v>34</v>
      </c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3"/>
      <c r="CJ29" s="61" t="s">
        <v>30</v>
      </c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3"/>
    </row>
    <row r="30" spans="1:161" s="6" customFormat="1" x14ac:dyDescent="0.2">
      <c r="A30" s="60">
        <v>1</v>
      </c>
      <c r="B30" s="60"/>
      <c r="C30" s="60"/>
      <c r="D30" s="60"/>
      <c r="E30" s="60"/>
      <c r="F30" s="60"/>
      <c r="G30" s="60">
        <v>2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>
        <v>3</v>
      </c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>
        <v>4</v>
      </c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>
        <v>5</v>
      </c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>
        <v>6</v>
      </c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</row>
    <row r="31" spans="1:161" s="7" customFormat="1" ht="15" customHeight="1" x14ac:dyDescent="0.2">
      <c r="A31" s="50"/>
      <c r="B31" s="50"/>
      <c r="C31" s="50"/>
      <c r="D31" s="50"/>
      <c r="E31" s="50"/>
      <c r="F31" s="5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</row>
    <row r="32" spans="1:161" s="7" customFormat="1" ht="15" customHeight="1" x14ac:dyDescent="0.2">
      <c r="A32" s="50"/>
      <c r="B32" s="50"/>
      <c r="C32" s="50"/>
      <c r="D32" s="50"/>
      <c r="E32" s="50"/>
      <c r="F32" s="50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</row>
    <row r="33" spans="1:105" s="7" customFormat="1" ht="15" customHeight="1" x14ac:dyDescent="0.2">
      <c r="A33" s="50"/>
      <c r="B33" s="50"/>
      <c r="C33" s="50"/>
      <c r="D33" s="50"/>
      <c r="E33" s="50"/>
      <c r="F33" s="50"/>
      <c r="G33" s="57" t="s">
        <v>15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8"/>
      <c r="AE33" s="52" t="s">
        <v>16</v>
      </c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 t="s">
        <v>16</v>
      </c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 t="s">
        <v>16</v>
      </c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</row>
    <row r="34" spans="1:105" s="7" customFormat="1" ht="15" customHeight="1" x14ac:dyDescent="0.2">
      <c r="A34" s="15"/>
      <c r="B34" s="15"/>
      <c r="C34" s="15"/>
      <c r="D34" s="15"/>
      <c r="E34" s="15"/>
      <c r="F34" s="15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</row>
    <row r="35" spans="1:105" s="7" customFormat="1" ht="96.75" customHeight="1" x14ac:dyDescent="0.2">
      <c r="A35" s="15"/>
      <c r="B35" s="15"/>
      <c r="C35" s="15"/>
      <c r="D35" s="15"/>
      <c r="E35" s="15"/>
      <c r="F35" s="15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</row>
    <row r="36" spans="1:105" s="7" customFormat="1" ht="116.25" customHeight="1" x14ac:dyDescent="0.2">
      <c r="A36" s="44"/>
      <c r="B36" s="44"/>
      <c r="C36" s="44"/>
      <c r="D36" s="44"/>
      <c r="E36" s="44"/>
      <c r="F36" s="44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</row>
    <row r="37" spans="1:105" s="2" customFormat="1" ht="147.75" customHeight="1" x14ac:dyDescent="0.25"/>
    <row r="38" spans="1:105" s="4" customFormat="1" ht="41.25" customHeight="1" x14ac:dyDescent="0.2">
      <c r="A38" s="65" t="s">
        <v>35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</row>
    <row r="39" spans="1:105" s="2" customFormat="1" ht="10.5" customHeight="1" x14ac:dyDescent="0.25"/>
    <row r="40" spans="1:105" s="2" customFormat="1" ht="55.5" customHeight="1" x14ac:dyDescent="0.25">
      <c r="A40" s="61" t="s">
        <v>4</v>
      </c>
      <c r="B40" s="62"/>
      <c r="C40" s="62"/>
      <c r="D40" s="62"/>
      <c r="E40" s="62"/>
      <c r="F40" s="63"/>
      <c r="G40" s="61" t="s">
        <v>36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3"/>
      <c r="BW40" s="61" t="s">
        <v>37</v>
      </c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3"/>
      <c r="CM40" s="61" t="s">
        <v>38</v>
      </c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70"/>
    </row>
    <row r="41" spans="1:105" x14ac:dyDescent="0.2">
      <c r="A41" s="60">
        <v>1</v>
      </c>
      <c r="B41" s="60"/>
      <c r="C41" s="60"/>
      <c r="D41" s="60"/>
      <c r="E41" s="60"/>
      <c r="F41" s="60"/>
      <c r="G41" s="60">
        <v>2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>
        <v>3</v>
      </c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>
        <v>4</v>
      </c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</row>
    <row r="42" spans="1:105" s="2" customFormat="1" ht="21.75" customHeight="1" x14ac:dyDescent="0.25">
      <c r="A42" s="50" t="s">
        <v>17</v>
      </c>
      <c r="B42" s="50"/>
      <c r="C42" s="50"/>
      <c r="D42" s="50"/>
      <c r="E42" s="50"/>
      <c r="F42" s="50"/>
      <c r="G42" s="9"/>
      <c r="H42" s="55" t="s">
        <v>39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6"/>
      <c r="BW42" s="52" t="s">
        <v>16</v>
      </c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3">
        <f>CM43</f>
        <v>3237214.52</v>
      </c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</row>
    <row r="43" spans="1:105" x14ac:dyDescent="0.2">
      <c r="A43" s="78" t="s">
        <v>40</v>
      </c>
      <c r="B43" s="79"/>
      <c r="C43" s="79"/>
      <c r="D43" s="79"/>
      <c r="E43" s="79"/>
      <c r="F43" s="80"/>
      <c r="G43" s="10"/>
      <c r="H43" s="84" t="s">
        <v>11</v>
      </c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5"/>
      <c r="BW43" s="86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8"/>
      <c r="CM43" s="92">
        <v>3237214.52</v>
      </c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4"/>
    </row>
    <row r="44" spans="1:105" x14ac:dyDescent="0.2">
      <c r="A44" s="81"/>
      <c r="B44" s="82"/>
      <c r="C44" s="82"/>
      <c r="D44" s="82"/>
      <c r="E44" s="82"/>
      <c r="F44" s="83"/>
      <c r="G44" s="11"/>
      <c r="H44" s="98" t="s">
        <v>187</v>
      </c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9"/>
      <c r="BW44" s="89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1"/>
      <c r="CM44" s="95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7"/>
    </row>
    <row r="45" spans="1:105" ht="13.5" customHeight="1" x14ac:dyDescent="0.2">
      <c r="A45" s="50" t="s">
        <v>41</v>
      </c>
      <c r="B45" s="50"/>
      <c r="C45" s="50"/>
      <c r="D45" s="50"/>
      <c r="E45" s="50"/>
      <c r="F45" s="50"/>
      <c r="G45" s="9"/>
      <c r="H45" s="76" t="s">
        <v>42</v>
      </c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7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</row>
    <row r="46" spans="1:105" ht="26.25" customHeight="1" x14ac:dyDescent="0.2">
      <c r="A46" s="50" t="s">
        <v>43</v>
      </c>
      <c r="B46" s="50"/>
      <c r="C46" s="50"/>
      <c r="D46" s="50"/>
      <c r="E46" s="50"/>
      <c r="F46" s="50"/>
      <c r="G46" s="9"/>
      <c r="H46" s="76" t="s">
        <v>44</v>
      </c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7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</row>
    <row r="47" spans="1:105" ht="26.25" customHeight="1" x14ac:dyDescent="0.2">
      <c r="A47" s="50" t="s">
        <v>18</v>
      </c>
      <c r="B47" s="50"/>
      <c r="C47" s="50"/>
      <c r="D47" s="50"/>
      <c r="E47" s="50"/>
      <c r="F47" s="50"/>
      <c r="G47" s="9"/>
      <c r="H47" s="55" t="s">
        <v>45</v>
      </c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6"/>
      <c r="BW47" s="52" t="s">
        <v>16</v>
      </c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3">
        <f>CM51</f>
        <v>21581.43</v>
      </c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</row>
    <row r="48" spans="1:105" x14ac:dyDescent="0.2">
      <c r="A48" s="78" t="s">
        <v>46</v>
      </c>
      <c r="B48" s="79"/>
      <c r="C48" s="79"/>
      <c r="D48" s="79"/>
      <c r="E48" s="79"/>
      <c r="F48" s="80"/>
      <c r="G48" s="10"/>
      <c r="H48" s="84" t="s">
        <v>11</v>
      </c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5"/>
      <c r="BW48" s="86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8"/>
      <c r="CM48" s="92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4"/>
    </row>
    <row r="49" spans="1:105" ht="25.5" customHeight="1" x14ac:dyDescent="0.2">
      <c r="A49" s="81"/>
      <c r="B49" s="82"/>
      <c r="C49" s="82"/>
      <c r="D49" s="82"/>
      <c r="E49" s="82"/>
      <c r="F49" s="83"/>
      <c r="G49" s="11"/>
      <c r="H49" s="98" t="s">
        <v>47</v>
      </c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9"/>
      <c r="BW49" s="89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1"/>
      <c r="CM49" s="95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7"/>
    </row>
    <row r="50" spans="1:105" ht="26.25" customHeight="1" x14ac:dyDescent="0.2">
      <c r="A50" s="50" t="s">
        <v>48</v>
      </c>
      <c r="B50" s="50"/>
      <c r="C50" s="50"/>
      <c r="D50" s="50"/>
      <c r="E50" s="50"/>
      <c r="F50" s="50"/>
      <c r="G50" s="9"/>
      <c r="H50" s="76" t="s">
        <v>49</v>
      </c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7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</row>
    <row r="51" spans="1:105" ht="27" customHeight="1" x14ac:dyDescent="0.2">
      <c r="A51" s="50" t="s">
        <v>50</v>
      </c>
      <c r="B51" s="50"/>
      <c r="C51" s="50"/>
      <c r="D51" s="50"/>
      <c r="E51" s="50"/>
      <c r="F51" s="50"/>
      <c r="G51" s="9"/>
      <c r="H51" s="76" t="s">
        <v>51</v>
      </c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7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3">
        <v>21581.43</v>
      </c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</row>
    <row r="52" spans="1:105" ht="27" customHeight="1" x14ac:dyDescent="0.2">
      <c r="A52" s="50" t="s">
        <v>52</v>
      </c>
      <c r="B52" s="50"/>
      <c r="C52" s="50"/>
      <c r="D52" s="50"/>
      <c r="E52" s="50"/>
      <c r="F52" s="50"/>
      <c r="G52" s="9"/>
      <c r="H52" s="76" t="s">
        <v>53</v>
      </c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7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</row>
    <row r="53" spans="1:105" ht="27" customHeight="1" x14ac:dyDescent="0.2">
      <c r="A53" s="50" t="s">
        <v>54</v>
      </c>
      <c r="B53" s="50"/>
      <c r="C53" s="50"/>
      <c r="D53" s="50"/>
      <c r="E53" s="50"/>
      <c r="F53" s="50"/>
      <c r="G53" s="9"/>
      <c r="H53" s="76" t="s">
        <v>53</v>
      </c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7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</row>
    <row r="54" spans="1:105" ht="26.25" customHeight="1" x14ac:dyDescent="0.2">
      <c r="A54" s="50" t="s">
        <v>19</v>
      </c>
      <c r="B54" s="50"/>
      <c r="C54" s="50"/>
      <c r="D54" s="50"/>
      <c r="E54" s="50"/>
      <c r="F54" s="50"/>
      <c r="G54" s="9"/>
      <c r="H54" s="55" t="s">
        <v>55</v>
      </c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6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</row>
    <row r="55" spans="1:105" ht="13.5" customHeight="1" x14ac:dyDescent="0.2">
      <c r="A55" s="50"/>
      <c r="B55" s="50"/>
      <c r="C55" s="50"/>
      <c r="D55" s="50"/>
      <c r="E55" s="50"/>
      <c r="F55" s="50"/>
      <c r="G55" s="64" t="s">
        <v>15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8"/>
      <c r="BW55" s="52" t="s">
        <v>16</v>
      </c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3">
        <f>CM42+CM47+CM54</f>
        <v>3258795.95</v>
      </c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</row>
    <row r="56" spans="1:105" ht="13.5" customHeight="1" x14ac:dyDescent="0.2">
      <c r="A56" s="50"/>
      <c r="B56" s="50"/>
      <c r="C56" s="50"/>
      <c r="D56" s="50"/>
      <c r="E56" s="50"/>
      <c r="F56" s="50"/>
      <c r="G56" s="64" t="s">
        <v>11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8"/>
      <c r="BW56" s="52" t="s">
        <v>16</v>
      </c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</row>
    <row r="57" spans="1:105" ht="13.5" customHeight="1" x14ac:dyDescent="0.2">
      <c r="A57" s="50"/>
      <c r="B57" s="50"/>
      <c r="C57" s="50"/>
      <c r="D57" s="50"/>
      <c r="E57" s="50"/>
      <c r="F57" s="50"/>
      <c r="G57" s="64" t="s">
        <v>109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8"/>
      <c r="BW57" s="52" t="s">
        <v>16</v>
      </c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3">
        <v>3258795.95</v>
      </c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</row>
    <row r="58" spans="1:105" s="2" customFormat="1" ht="3.75" customHeight="1" x14ac:dyDescent="0.25"/>
    <row r="59" spans="1:105" s="12" customFormat="1" ht="48" customHeight="1" x14ac:dyDescent="0.2">
      <c r="A59" s="74" t="s">
        <v>56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</row>
    <row r="60" spans="1:105" s="2" customFormat="1" ht="12" customHeight="1" x14ac:dyDescent="0.25"/>
    <row r="61" spans="1:105" s="4" customFormat="1" ht="27" customHeight="1" x14ac:dyDescent="0.2">
      <c r="A61" s="65" t="s">
        <v>161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</row>
    <row r="62" spans="1:105" s="2" customFormat="1" ht="6" customHeight="1" x14ac:dyDescent="0.25"/>
    <row r="63" spans="1:105" s="5" customFormat="1" ht="45" customHeight="1" x14ac:dyDescent="0.2">
      <c r="A63" s="61" t="s">
        <v>4</v>
      </c>
      <c r="B63" s="62"/>
      <c r="C63" s="62"/>
      <c r="D63" s="62"/>
      <c r="E63" s="62"/>
      <c r="F63" s="62"/>
      <c r="G63" s="63"/>
      <c r="H63" s="61" t="s">
        <v>58</v>
      </c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3"/>
      <c r="BD63" s="61" t="s">
        <v>59</v>
      </c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3"/>
      <c r="BT63" s="61" t="s">
        <v>60</v>
      </c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3"/>
      <c r="CJ63" s="61" t="s">
        <v>61</v>
      </c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3"/>
    </row>
    <row r="64" spans="1:105" s="6" customFormat="1" x14ac:dyDescent="0.2">
      <c r="A64" s="60">
        <v>1</v>
      </c>
      <c r="B64" s="60"/>
      <c r="C64" s="60"/>
      <c r="D64" s="60"/>
      <c r="E64" s="60"/>
      <c r="F64" s="60"/>
      <c r="G64" s="60"/>
      <c r="H64" s="60">
        <v>2</v>
      </c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>
        <v>3</v>
      </c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>
        <v>4</v>
      </c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>
        <v>5</v>
      </c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</row>
    <row r="65" spans="1:105" s="7" customFormat="1" ht="42" customHeight="1" x14ac:dyDescent="0.2">
      <c r="A65" s="50" t="s">
        <v>17</v>
      </c>
      <c r="B65" s="50"/>
      <c r="C65" s="50"/>
      <c r="D65" s="50"/>
      <c r="E65" s="50"/>
      <c r="F65" s="50"/>
      <c r="G65" s="50"/>
      <c r="H65" s="51" t="s">
        <v>140</v>
      </c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2">
        <v>0</v>
      </c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>
        <v>0</v>
      </c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>
        <v>0</v>
      </c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</row>
    <row r="66" spans="1:105" s="7" customFormat="1" ht="15" customHeight="1" x14ac:dyDescent="0.2">
      <c r="A66" s="50"/>
      <c r="B66" s="50"/>
      <c r="C66" s="50"/>
      <c r="D66" s="50"/>
      <c r="E66" s="50"/>
      <c r="F66" s="50"/>
      <c r="G66" s="50"/>
      <c r="H66" s="57" t="s">
        <v>15</v>
      </c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8"/>
      <c r="BD66" s="52" t="s">
        <v>16</v>
      </c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 t="s">
        <v>16</v>
      </c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>
        <v>0</v>
      </c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</row>
    <row r="67" spans="1:105" s="7" customFormat="1" ht="15" customHeight="1" x14ac:dyDescent="0.2">
      <c r="A67" s="40"/>
      <c r="B67" s="40"/>
      <c r="C67" s="40"/>
      <c r="D67" s="40"/>
      <c r="E67" s="40"/>
      <c r="F67" s="40"/>
      <c r="G67" s="4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</row>
    <row r="68" spans="1:105" s="7" customFormat="1" ht="15" customHeight="1" x14ac:dyDescent="0.2">
      <c r="A68" s="40"/>
      <c r="B68" s="40"/>
      <c r="C68" s="40"/>
      <c r="D68" s="40"/>
      <c r="E68" s="40"/>
      <c r="F68" s="40"/>
      <c r="G68" s="4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</row>
    <row r="69" spans="1:105" s="4" customFormat="1" ht="14.25" x14ac:dyDescent="0.2">
      <c r="A69" s="59" t="s">
        <v>186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</row>
    <row r="70" spans="1:105" s="2" customFormat="1" ht="6" customHeight="1" x14ac:dyDescent="0.25"/>
    <row r="71" spans="1:105" s="43" customFormat="1" ht="45" customHeight="1" x14ac:dyDescent="0.2">
      <c r="A71" s="61" t="s">
        <v>4</v>
      </c>
      <c r="B71" s="62"/>
      <c r="C71" s="62"/>
      <c r="D71" s="62"/>
      <c r="E71" s="62"/>
      <c r="F71" s="62"/>
      <c r="G71" s="63"/>
      <c r="H71" s="61" t="s">
        <v>58</v>
      </c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3"/>
      <c r="BD71" s="61" t="s">
        <v>59</v>
      </c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3"/>
      <c r="BT71" s="61" t="s">
        <v>60</v>
      </c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3"/>
      <c r="CJ71" s="61" t="s">
        <v>61</v>
      </c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3"/>
    </row>
    <row r="72" spans="1:105" s="6" customFormat="1" x14ac:dyDescent="0.2">
      <c r="A72" s="60">
        <v>1</v>
      </c>
      <c r="B72" s="60"/>
      <c r="C72" s="60"/>
      <c r="D72" s="60"/>
      <c r="E72" s="60"/>
      <c r="F72" s="60"/>
      <c r="G72" s="60"/>
      <c r="H72" s="60">
        <v>2</v>
      </c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>
        <v>3</v>
      </c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>
        <v>4</v>
      </c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>
        <v>5</v>
      </c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</row>
    <row r="73" spans="1:105" s="7" customFormat="1" ht="15" customHeight="1" x14ac:dyDescent="0.2">
      <c r="A73" s="50" t="s">
        <v>110</v>
      </c>
      <c r="B73" s="50"/>
      <c r="C73" s="50"/>
      <c r="D73" s="50"/>
      <c r="E73" s="50"/>
      <c r="F73" s="50"/>
      <c r="G73" s="50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2">
        <v>0</v>
      </c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>
        <v>0</v>
      </c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3">
        <v>0</v>
      </c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</row>
    <row r="74" spans="1:105" s="7" customFormat="1" ht="15" customHeight="1" x14ac:dyDescent="0.2">
      <c r="A74" s="50" t="s">
        <v>18</v>
      </c>
      <c r="B74" s="50"/>
      <c r="C74" s="50"/>
      <c r="D74" s="50"/>
      <c r="E74" s="50"/>
      <c r="F74" s="50"/>
      <c r="G74" s="50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3">
        <v>0</v>
      </c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</row>
    <row r="75" spans="1:105" s="7" customFormat="1" ht="15" customHeight="1" x14ac:dyDescent="0.2">
      <c r="A75" s="50" t="s">
        <v>19</v>
      </c>
      <c r="B75" s="50"/>
      <c r="C75" s="50"/>
      <c r="D75" s="50"/>
      <c r="E75" s="50"/>
      <c r="F75" s="50"/>
      <c r="G75" s="50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3">
        <v>0</v>
      </c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</row>
    <row r="76" spans="1:105" s="7" customFormat="1" ht="15" customHeight="1" x14ac:dyDescent="0.2">
      <c r="A76" s="50" t="s">
        <v>23</v>
      </c>
      <c r="B76" s="50"/>
      <c r="C76" s="50"/>
      <c r="D76" s="50"/>
      <c r="E76" s="50"/>
      <c r="F76" s="50"/>
      <c r="G76" s="50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3">
        <v>0</v>
      </c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</row>
    <row r="77" spans="1:105" s="7" customFormat="1" ht="15" customHeight="1" x14ac:dyDescent="0.2">
      <c r="A77" s="50"/>
      <c r="B77" s="50"/>
      <c r="C77" s="50"/>
      <c r="D77" s="50"/>
      <c r="E77" s="50"/>
      <c r="F77" s="50"/>
      <c r="G77" s="50"/>
      <c r="H77" s="57" t="s">
        <v>15</v>
      </c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8"/>
      <c r="BD77" s="52" t="s">
        <v>16</v>
      </c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 t="s">
        <v>16</v>
      </c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3">
        <f>CJ73+CJ74+CJ75+CJ76</f>
        <v>0</v>
      </c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</row>
    <row r="78" spans="1:105" s="2" customFormat="1" ht="165" customHeight="1" x14ac:dyDescent="0.25"/>
    <row r="79" spans="1:105" s="4" customFormat="1" ht="14.25" x14ac:dyDescent="0.2">
      <c r="A79" s="59" t="s">
        <v>162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</row>
    <row r="80" spans="1:105" s="2" customFormat="1" ht="10.5" customHeight="1" x14ac:dyDescent="0.25"/>
    <row r="81" spans="1:105" s="4" customFormat="1" ht="14.25" x14ac:dyDescent="0.2">
      <c r="A81" s="59" t="s">
        <v>163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</row>
    <row r="82" spans="1:105" s="2" customFormat="1" ht="10.5" customHeight="1" x14ac:dyDescent="0.25"/>
    <row r="83" spans="1:105" s="5" customFormat="1" ht="45" customHeight="1" x14ac:dyDescent="0.2">
      <c r="A83" s="68" t="s">
        <v>4</v>
      </c>
      <c r="B83" s="69"/>
      <c r="C83" s="69"/>
      <c r="D83" s="69"/>
      <c r="E83" s="69"/>
      <c r="F83" s="69"/>
      <c r="G83" s="70"/>
      <c r="H83" s="68" t="s">
        <v>63</v>
      </c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70"/>
      <c r="AP83" s="68" t="s">
        <v>71</v>
      </c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70"/>
      <c r="BF83" s="68" t="s">
        <v>72</v>
      </c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70"/>
      <c r="BV83" s="68" t="s">
        <v>73</v>
      </c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70"/>
      <c r="CL83" s="68" t="s">
        <v>30</v>
      </c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70"/>
    </row>
    <row r="84" spans="1:105" s="6" customFormat="1" x14ac:dyDescent="0.2">
      <c r="A84" s="60">
        <v>1</v>
      </c>
      <c r="B84" s="60"/>
      <c r="C84" s="60"/>
      <c r="D84" s="60"/>
      <c r="E84" s="60"/>
      <c r="F84" s="60"/>
      <c r="G84" s="60"/>
      <c r="H84" s="60">
        <v>2</v>
      </c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>
        <v>3</v>
      </c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>
        <v>4</v>
      </c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>
        <v>5</v>
      </c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>
        <v>6</v>
      </c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</row>
    <row r="85" spans="1:105" s="7" customFormat="1" ht="15" customHeight="1" x14ac:dyDescent="0.2">
      <c r="A85" s="50" t="s">
        <v>17</v>
      </c>
      <c r="B85" s="50"/>
      <c r="C85" s="50"/>
      <c r="D85" s="50"/>
      <c r="E85" s="50"/>
      <c r="F85" s="50"/>
      <c r="G85" s="50"/>
      <c r="H85" s="51" t="s">
        <v>112</v>
      </c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2">
        <v>0</v>
      </c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>
        <v>0</v>
      </c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>
        <v>0</v>
      </c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3">
        <v>0</v>
      </c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</row>
    <row r="86" spans="1:105" s="7" customFormat="1" ht="15" customHeight="1" x14ac:dyDescent="0.2">
      <c r="A86" s="50" t="s">
        <v>18</v>
      </c>
      <c r="B86" s="50"/>
      <c r="C86" s="50"/>
      <c r="D86" s="50"/>
      <c r="E86" s="50"/>
      <c r="F86" s="50"/>
      <c r="G86" s="50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</row>
    <row r="87" spans="1:105" s="7" customFormat="1" ht="15" customHeight="1" x14ac:dyDescent="0.2">
      <c r="A87" s="50"/>
      <c r="B87" s="50"/>
      <c r="C87" s="50"/>
      <c r="D87" s="50"/>
      <c r="E87" s="50"/>
      <c r="F87" s="50"/>
      <c r="G87" s="50"/>
      <c r="H87" s="71" t="s">
        <v>74</v>
      </c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3"/>
      <c r="AP87" s="52" t="s">
        <v>16</v>
      </c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 t="s">
        <v>16</v>
      </c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 t="s">
        <v>16</v>
      </c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3">
        <v>0</v>
      </c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</row>
    <row r="88" spans="1:105" s="2" customFormat="1" ht="48.75" customHeight="1" x14ac:dyDescent="0.25"/>
    <row r="89" spans="1:105" s="2" customFormat="1" ht="47.25" customHeight="1" x14ac:dyDescent="0.25"/>
    <row r="90" spans="1:105" s="4" customFormat="1" ht="14.25" x14ac:dyDescent="0.2">
      <c r="A90" s="59" t="s">
        <v>164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</row>
    <row r="91" spans="1:105" s="2" customFormat="1" ht="10.5" customHeight="1" x14ac:dyDescent="0.25"/>
    <row r="92" spans="1:105" s="2" customFormat="1" ht="30" customHeight="1" x14ac:dyDescent="0.25">
      <c r="A92" s="61" t="s">
        <v>4</v>
      </c>
      <c r="B92" s="62"/>
      <c r="C92" s="62"/>
      <c r="D92" s="62"/>
      <c r="E92" s="62"/>
      <c r="F92" s="62"/>
      <c r="G92" s="63"/>
      <c r="H92" s="61" t="s">
        <v>63</v>
      </c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3"/>
      <c r="BT92" s="61" t="s">
        <v>93</v>
      </c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3"/>
      <c r="CJ92" s="61" t="s">
        <v>94</v>
      </c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3"/>
    </row>
    <row r="93" spans="1:105" x14ac:dyDescent="0.2">
      <c r="A93" s="60">
        <v>1</v>
      </c>
      <c r="B93" s="60"/>
      <c r="C93" s="60"/>
      <c r="D93" s="60"/>
      <c r="E93" s="60"/>
      <c r="F93" s="60"/>
      <c r="G93" s="60"/>
      <c r="H93" s="60">
        <v>2</v>
      </c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>
        <v>3</v>
      </c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>
        <v>4</v>
      </c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</row>
    <row r="94" spans="1:105" s="2" customFormat="1" ht="15" customHeight="1" x14ac:dyDescent="0.25">
      <c r="A94" s="50" t="s">
        <v>17</v>
      </c>
      <c r="B94" s="50"/>
      <c r="C94" s="50"/>
      <c r="D94" s="50"/>
      <c r="E94" s="50"/>
      <c r="F94" s="50"/>
      <c r="G94" s="50"/>
      <c r="H94" s="54" t="s">
        <v>148</v>
      </c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6"/>
      <c r="BT94" s="52">
        <v>1</v>
      </c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3">
        <v>0</v>
      </c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</row>
    <row r="95" spans="1:105" s="2" customFormat="1" ht="15" customHeight="1" x14ac:dyDescent="0.25">
      <c r="A95" s="50" t="s">
        <v>18</v>
      </c>
      <c r="B95" s="50"/>
      <c r="C95" s="50"/>
      <c r="D95" s="50"/>
      <c r="E95" s="50"/>
      <c r="F95" s="50"/>
      <c r="G95" s="50"/>
      <c r="H95" s="54" t="s">
        <v>149</v>
      </c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6"/>
      <c r="BT95" s="52">
        <v>1</v>
      </c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3">
        <v>0</v>
      </c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</row>
    <row r="96" spans="1:105" s="2" customFormat="1" ht="15" customHeight="1" x14ac:dyDescent="0.25">
      <c r="A96" s="50" t="s">
        <v>19</v>
      </c>
      <c r="B96" s="50"/>
      <c r="C96" s="50"/>
      <c r="D96" s="50"/>
      <c r="E96" s="50"/>
      <c r="F96" s="50"/>
      <c r="G96" s="50"/>
      <c r="H96" s="54" t="s">
        <v>150</v>
      </c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6"/>
      <c r="BT96" s="52">
        <v>1</v>
      </c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3">
        <v>0</v>
      </c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</row>
    <row r="97" spans="1:161" s="2" customFormat="1" ht="15" customHeight="1" x14ac:dyDescent="0.25">
      <c r="A97" s="50" t="s">
        <v>23</v>
      </c>
      <c r="B97" s="50"/>
      <c r="C97" s="50"/>
      <c r="D97" s="50"/>
      <c r="E97" s="50"/>
      <c r="F97" s="50"/>
      <c r="G97" s="50"/>
      <c r="H97" s="54" t="s">
        <v>151</v>
      </c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6"/>
      <c r="BT97" s="52">
        <v>1</v>
      </c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3">
        <v>0</v>
      </c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</row>
    <row r="98" spans="1:161" s="2" customFormat="1" ht="15" customHeight="1" x14ac:dyDescent="0.25">
      <c r="A98" s="50"/>
      <c r="B98" s="50"/>
      <c r="C98" s="50"/>
      <c r="D98" s="50"/>
      <c r="E98" s="50"/>
      <c r="F98" s="50"/>
      <c r="G98" s="50"/>
      <c r="H98" s="114" t="s">
        <v>15</v>
      </c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  <c r="BI98" s="115"/>
      <c r="BJ98" s="115"/>
      <c r="BK98" s="115"/>
      <c r="BL98" s="115"/>
      <c r="BM98" s="115"/>
      <c r="BN98" s="115"/>
      <c r="BO98" s="115"/>
      <c r="BP98" s="115"/>
      <c r="BQ98" s="115"/>
      <c r="BR98" s="115"/>
      <c r="BS98" s="116"/>
      <c r="BT98" s="52" t="s">
        <v>16</v>
      </c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3">
        <f>CJ94+CJ95+CJ97+CJ96</f>
        <v>0</v>
      </c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</row>
    <row r="99" spans="1:161" s="2" customFormat="1" ht="12" customHeight="1" x14ac:dyDescent="0.25"/>
    <row r="100" spans="1:161" s="4" customFormat="1" ht="28.5" customHeight="1" x14ac:dyDescent="0.2">
      <c r="A100" s="65" t="s">
        <v>165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65"/>
      <c r="CS100" s="65"/>
      <c r="CT100" s="65"/>
      <c r="CU100" s="65"/>
      <c r="CV100" s="65"/>
      <c r="CW100" s="65"/>
      <c r="CX100" s="65"/>
      <c r="CY100" s="65"/>
      <c r="CZ100" s="65"/>
      <c r="DA100" s="65"/>
    </row>
    <row r="101" spans="1:161" s="2" customFormat="1" ht="10.5" customHeight="1" x14ac:dyDescent="0.25"/>
    <row r="102" spans="1:161" s="5" customFormat="1" ht="30" customHeight="1" x14ac:dyDescent="0.2">
      <c r="A102" s="61" t="s">
        <v>4</v>
      </c>
      <c r="B102" s="62"/>
      <c r="C102" s="62"/>
      <c r="D102" s="62"/>
      <c r="E102" s="62"/>
      <c r="F102" s="62"/>
      <c r="G102" s="63"/>
      <c r="H102" s="61" t="s">
        <v>63</v>
      </c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3"/>
      <c r="BD102" s="61" t="s">
        <v>85</v>
      </c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3"/>
      <c r="BT102" s="61" t="s">
        <v>96</v>
      </c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3"/>
      <c r="CJ102" s="61" t="s">
        <v>97</v>
      </c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3"/>
    </row>
    <row r="103" spans="1:161" s="6" customFormat="1" x14ac:dyDescent="0.2">
      <c r="A103" s="60"/>
      <c r="B103" s="60"/>
      <c r="C103" s="60"/>
      <c r="D103" s="60"/>
      <c r="E103" s="60"/>
      <c r="F103" s="60"/>
      <c r="G103" s="60"/>
      <c r="H103" s="60">
        <v>1</v>
      </c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>
        <v>2</v>
      </c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>
        <v>3</v>
      </c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>
        <v>4</v>
      </c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</row>
    <row r="104" spans="1:161" s="7" customFormat="1" ht="15" customHeight="1" x14ac:dyDescent="0.2">
      <c r="A104" s="50" t="s">
        <v>17</v>
      </c>
      <c r="B104" s="50"/>
      <c r="C104" s="50"/>
      <c r="D104" s="50"/>
      <c r="E104" s="50"/>
      <c r="F104" s="50"/>
      <c r="G104" s="50"/>
      <c r="H104" s="51" t="s">
        <v>131</v>
      </c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3">
        <v>0</v>
      </c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</row>
    <row r="105" spans="1:161" s="7" customFormat="1" ht="15" customHeight="1" x14ac:dyDescent="0.2">
      <c r="A105" s="50" t="s">
        <v>18</v>
      </c>
      <c r="B105" s="50"/>
      <c r="C105" s="50"/>
      <c r="D105" s="50"/>
      <c r="E105" s="50"/>
      <c r="F105" s="50"/>
      <c r="G105" s="50"/>
      <c r="H105" s="51" t="s">
        <v>132</v>
      </c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3">
        <v>0</v>
      </c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</row>
    <row r="106" spans="1:161" s="7" customFormat="1" ht="15" customHeight="1" x14ac:dyDescent="0.2">
      <c r="A106" s="50" t="s">
        <v>19</v>
      </c>
      <c r="B106" s="50"/>
      <c r="C106" s="50"/>
      <c r="D106" s="50"/>
      <c r="E106" s="50"/>
      <c r="F106" s="50"/>
      <c r="G106" s="50"/>
      <c r="H106" s="51" t="s">
        <v>133</v>
      </c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3">
        <v>0</v>
      </c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</row>
    <row r="107" spans="1:161" s="7" customFormat="1" ht="15" customHeight="1" x14ac:dyDescent="0.2">
      <c r="A107" s="50"/>
      <c r="B107" s="50"/>
      <c r="C107" s="50"/>
      <c r="D107" s="50"/>
      <c r="E107" s="50"/>
      <c r="F107" s="50"/>
      <c r="G107" s="50"/>
      <c r="H107" s="57" t="s">
        <v>15</v>
      </c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8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 t="s">
        <v>16</v>
      </c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3">
        <f>CJ104+CJ105+CJ106</f>
        <v>0</v>
      </c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</row>
    <row r="109" spans="1:161" s="4" customFormat="1" ht="24.75" customHeight="1" x14ac:dyDescent="0.2">
      <c r="A109" s="8" t="s">
        <v>129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119">
        <f>EO16+CJ25+CM55+CL87+CJ98+CJ107+CJ66+CJ77</f>
        <v>14049511</v>
      </c>
      <c r="BX109" s="120"/>
      <c r="BY109" s="120"/>
      <c r="BZ109" s="120"/>
      <c r="CA109" s="120"/>
      <c r="CB109" s="120"/>
      <c r="CC109" s="120"/>
      <c r="CD109" s="120"/>
      <c r="CE109" s="120"/>
      <c r="CF109" s="120"/>
      <c r="CG109" s="120"/>
      <c r="CH109" s="120"/>
      <c r="CI109" s="120"/>
      <c r="CJ109" s="120"/>
      <c r="CK109" s="120"/>
      <c r="CL109" s="120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</row>
    <row r="110" spans="1:161" ht="13.5" customHeight="1" x14ac:dyDescent="0.2">
      <c r="A110" s="111"/>
      <c r="B110" s="111"/>
      <c r="C110" s="111"/>
      <c r="D110" s="111"/>
      <c r="E110" s="111"/>
      <c r="F110" s="111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3"/>
      <c r="BX110" s="113"/>
      <c r="BY110" s="113"/>
      <c r="BZ110" s="113"/>
      <c r="CA110" s="113"/>
      <c r="CB110" s="113"/>
      <c r="CC110" s="113"/>
      <c r="CD110" s="113"/>
      <c r="CE110" s="113"/>
      <c r="CF110" s="113"/>
      <c r="CG110" s="113"/>
      <c r="CH110" s="113"/>
      <c r="CI110" s="113"/>
      <c r="CJ110" s="113"/>
      <c r="CK110" s="113"/>
      <c r="CL110" s="1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</row>
    <row r="111" spans="1:161" ht="13.5" customHeight="1" x14ac:dyDescent="0.2">
      <c r="A111" s="111"/>
      <c r="B111" s="111"/>
      <c r="C111" s="111"/>
      <c r="D111" s="111"/>
      <c r="E111" s="111"/>
      <c r="F111" s="111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3"/>
      <c r="BX111" s="113"/>
      <c r="BY111" s="113"/>
      <c r="BZ111" s="113"/>
      <c r="CA111" s="113"/>
      <c r="CB111" s="113"/>
      <c r="CC111" s="113"/>
      <c r="CD111" s="113"/>
      <c r="CE111" s="113"/>
      <c r="CF111" s="113"/>
      <c r="CG111" s="113"/>
      <c r="CH111" s="113"/>
      <c r="CI111" s="113"/>
      <c r="CJ111" s="113"/>
      <c r="CK111" s="113"/>
      <c r="CL111" s="1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</row>
    <row r="112" spans="1:161" ht="13.5" customHeight="1" x14ac:dyDescent="0.2">
      <c r="A112" s="111"/>
      <c r="B112" s="111"/>
      <c r="C112" s="111"/>
      <c r="D112" s="111"/>
      <c r="E112" s="111"/>
      <c r="F112" s="111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3"/>
      <c r="BX112" s="113"/>
      <c r="BY112" s="113"/>
      <c r="BZ112" s="113"/>
      <c r="CA112" s="113"/>
      <c r="CB112" s="113"/>
      <c r="CC112" s="113"/>
      <c r="CD112" s="113"/>
      <c r="CE112" s="113"/>
      <c r="CF112" s="113"/>
      <c r="CG112" s="113"/>
      <c r="CH112" s="113"/>
      <c r="CI112" s="113"/>
      <c r="CJ112" s="113"/>
      <c r="CK112" s="113"/>
      <c r="CL112" s="1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</row>
  </sheetData>
  <mergeCells count="381">
    <mergeCell ref="A77:G77"/>
    <mergeCell ref="H77:BC77"/>
    <mergeCell ref="BD77:BS77"/>
    <mergeCell ref="BT77:CI77"/>
    <mergeCell ref="CJ77:DA77"/>
    <mergeCell ref="A75:G75"/>
    <mergeCell ref="H75:BC75"/>
    <mergeCell ref="BD75:BS75"/>
    <mergeCell ref="BT75:CI75"/>
    <mergeCell ref="CJ75:DA75"/>
    <mergeCell ref="A76:G76"/>
    <mergeCell ref="H76:BC76"/>
    <mergeCell ref="BD76:BS76"/>
    <mergeCell ref="BT76:CI76"/>
    <mergeCell ref="CJ76:DA76"/>
    <mergeCell ref="A73:G73"/>
    <mergeCell ref="H73:BC73"/>
    <mergeCell ref="BD73:BS73"/>
    <mergeCell ref="BT73:CI73"/>
    <mergeCell ref="CJ73:DA73"/>
    <mergeCell ref="A74:G74"/>
    <mergeCell ref="H74:BC74"/>
    <mergeCell ref="BD74:BS74"/>
    <mergeCell ref="BT74:CI74"/>
    <mergeCell ref="CJ74:DA74"/>
    <mergeCell ref="A94:G94"/>
    <mergeCell ref="H94:BS94"/>
    <mergeCell ref="BT94:CI94"/>
    <mergeCell ref="CJ94:DA94"/>
    <mergeCell ref="A95:G95"/>
    <mergeCell ref="H95:BS95"/>
    <mergeCell ref="BT95:CI95"/>
    <mergeCell ref="CJ95:DA95"/>
    <mergeCell ref="A96:G96"/>
    <mergeCell ref="H96:BS96"/>
    <mergeCell ref="BT96:CI96"/>
    <mergeCell ref="CJ96:DA96"/>
    <mergeCell ref="G111:BV111"/>
    <mergeCell ref="BT103:CI103"/>
    <mergeCell ref="A112:F112"/>
    <mergeCell ref="G112:BV112"/>
    <mergeCell ref="BW112:CL112"/>
    <mergeCell ref="A110:F110"/>
    <mergeCell ref="CJ105:DA105"/>
    <mergeCell ref="A106:G106"/>
    <mergeCell ref="H106:BC106"/>
    <mergeCell ref="BD106:BS106"/>
    <mergeCell ref="BT106:CI106"/>
    <mergeCell ref="CJ106:DA106"/>
    <mergeCell ref="A105:G105"/>
    <mergeCell ref="H105:BC105"/>
    <mergeCell ref="BD105:BS105"/>
    <mergeCell ref="BT105:CI105"/>
    <mergeCell ref="A107:G107"/>
    <mergeCell ref="H107:BC107"/>
    <mergeCell ref="BD107:BS107"/>
    <mergeCell ref="BT107:CI107"/>
    <mergeCell ref="CJ107:DA107"/>
    <mergeCell ref="BW109:CL109"/>
    <mergeCell ref="G110:BV110"/>
    <mergeCell ref="BW110:CL110"/>
    <mergeCell ref="A111:F111"/>
    <mergeCell ref="BW111:CL111"/>
    <mergeCell ref="A97:G97"/>
    <mergeCell ref="H97:BS97"/>
    <mergeCell ref="BT97:CI97"/>
    <mergeCell ref="CJ97:DA97"/>
    <mergeCell ref="A100:DA100"/>
    <mergeCell ref="A102:G102"/>
    <mergeCell ref="H102:BC102"/>
    <mergeCell ref="BD102:BS102"/>
    <mergeCell ref="BT102:CI102"/>
    <mergeCell ref="CJ102:DA102"/>
    <mergeCell ref="A98:G98"/>
    <mergeCell ref="H98:BS98"/>
    <mergeCell ref="BT98:CI98"/>
    <mergeCell ref="CJ98:DA98"/>
    <mergeCell ref="CJ103:DA103"/>
    <mergeCell ref="A104:G104"/>
    <mergeCell ref="H104:BC104"/>
    <mergeCell ref="BD104:BS104"/>
    <mergeCell ref="BT104:CI104"/>
    <mergeCell ref="CJ104:DA104"/>
    <mergeCell ref="A103:G103"/>
    <mergeCell ref="H103:BC103"/>
    <mergeCell ref="A84:G84"/>
    <mergeCell ref="H84:AO84"/>
    <mergeCell ref="AP84:BE84"/>
    <mergeCell ref="BF84:BU84"/>
    <mergeCell ref="BV84:CK84"/>
    <mergeCell ref="CL84:DA84"/>
    <mergeCell ref="A85:G85"/>
    <mergeCell ref="H85:AO85"/>
    <mergeCell ref="BD103:BS103"/>
    <mergeCell ref="CJ93:DA93"/>
    <mergeCell ref="A90:DA90"/>
    <mergeCell ref="A92:G92"/>
    <mergeCell ref="H92:BS92"/>
    <mergeCell ref="BT92:CI92"/>
    <mergeCell ref="CJ92:DA92"/>
    <mergeCell ref="A87:G87"/>
    <mergeCell ref="H87:AO87"/>
    <mergeCell ref="AP87:BE87"/>
    <mergeCell ref="BF87:BU87"/>
    <mergeCell ref="A93:G93"/>
    <mergeCell ref="H93:BS93"/>
    <mergeCell ref="BT93:CI93"/>
    <mergeCell ref="BV87:CK87"/>
    <mergeCell ref="CL87:DA87"/>
    <mergeCell ref="AP85:BE85"/>
    <mergeCell ref="BF85:BU85"/>
    <mergeCell ref="A86:G86"/>
    <mergeCell ref="H86:AO86"/>
    <mergeCell ref="AP86:BE86"/>
    <mergeCell ref="BF86:BU86"/>
    <mergeCell ref="BV86:CK86"/>
    <mergeCell ref="CL86:DA86"/>
    <mergeCell ref="BV85:CK85"/>
    <mergeCell ref="CL85:DA85"/>
    <mergeCell ref="A66:G66"/>
    <mergeCell ref="H66:BC66"/>
    <mergeCell ref="BD66:BS66"/>
    <mergeCell ref="BT66:CI66"/>
    <mergeCell ref="CJ66:DA66"/>
    <mergeCell ref="A79:DA79"/>
    <mergeCell ref="A81:DA81"/>
    <mergeCell ref="A83:G83"/>
    <mergeCell ref="H83:AO83"/>
    <mergeCell ref="AP83:BE83"/>
    <mergeCell ref="BF83:BU83"/>
    <mergeCell ref="BV83:CK83"/>
    <mergeCell ref="CL83:DA83"/>
    <mergeCell ref="A69:DA69"/>
    <mergeCell ref="A71:G71"/>
    <mergeCell ref="H71:BC71"/>
    <mergeCell ref="BD71:BS71"/>
    <mergeCell ref="BT71:CI71"/>
    <mergeCell ref="CJ71:DA71"/>
    <mergeCell ref="A72:G72"/>
    <mergeCell ref="H72:BC72"/>
    <mergeCell ref="BD72:BS72"/>
    <mergeCell ref="BT72:CI72"/>
    <mergeCell ref="CJ72:DA72"/>
    <mergeCell ref="A61:DA61"/>
    <mergeCell ref="A63:G63"/>
    <mergeCell ref="H63:BC63"/>
    <mergeCell ref="BD63:BS63"/>
    <mergeCell ref="BT63:CI63"/>
    <mergeCell ref="CJ63:DA63"/>
    <mergeCell ref="A59:DA59"/>
    <mergeCell ref="CJ64:DA64"/>
    <mergeCell ref="A65:G65"/>
    <mergeCell ref="H65:BC65"/>
    <mergeCell ref="BD65:BS65"/>
    <mergeCell ref="BT65:CI65"/>
    <mergeCell ref="CJ65:DA65"/>
    <mergeCell ref="A64:G64"/>
    <mergeCell ref="H64:BC64"/>
    <mergeCell ref="BD64:BS64"/>
    <mergeCell ref="BT64:CI64"/>
    <mergeCell ref="A56:F56"/>
    <mergeCell ref="G56:BV56"/>
    <mergeCell ref="BW56:CL56"/>
    <mergeCell ref="CM56:DA56"/>
    <mergeCell ref="A57:F57"/>
    <mergeCell ref="G57:BV57"/>
    <mergeCell ref="BW57:CL57"/>
    <mergeCell ref="CM57:DA57"/>
    <mergeCell ref="A55:F55"/>
    <mergeCell ref="G55:BV55"/>
    <mergeCell ref="BW55:CL55"/>
    <mergeCell ref="CM55:DA55"/>
    <mergeCell ref="A54:F54"/>
    <mergeCell ref="H54:BV54"/>
    <mergeCell ref="BW54:CL54"/>
    <mergeCell ref="CM54:DA54"/>
    <mergeCell ref="A53:F53"/>
    <mergeCell ref="H53:BV53"/>
    <mergeCell ref="BW53:CL53"/>
    <mergeCell ref="CM53:DA53"/>
    <mergeCell ref="A52:F52"/>
    <mergeCell ref="H52:BV52"/>
    <mergeCell ref="BW52:CL52"/>
    <mergeCell ref="CM52:DA52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48:F49"/>
    <mergeCell ref="H48:BV48"/>
    <mergeCell ref="BW48:CL49"/>
    <mergeCell ref="CM48:DA49"/>
    <mergeCell ref="H49:BV49"/>
    <mergeCell ref="A47:F47"/>
    <mergeCell ref="H47:BV47"/>
    <mergeCell ref="BW47:CL47"/>
    <mergeCell ref="CM47:DA47"/>
    <mergeCell ref="A46:F46"/>
    <mergeCell ref="H46:BV46"/>
    <mergeCell ref="BW46:CL46"/>
    <mergeCell ref="CM46:DA46"/>
    <mergeCell ref="A45:F45"/>
    <mergeCell ref="H45:BV45"/>
    <mergeCell ref="BW45:CL45"/>
    <mergeCell ref="CM45:DA45"/>
    <mergeCell ref="A43:F44"/>
    <mergeCell ref="H43:BV43"/>
    <mergeCell ref="BW43:CL44"/>
    <mergeCell ref="CM43:DA44"/>
    <mergeCell ref="H44:BV44"/>
    <mergeCell ref="A41:F41"/>
    <mergeCell ref="G41:BV41"/>
    <mergeCell ref="AE31:AY31"/>
    <mergeCell ref="AZ31:BQ31"/>
    <mergeCell ref="BR33:CI33"/>
    <mergeCell ref="A42:F42"/>
    <mergeCell ref="H42:BV42"/>
    <mergeCell ref="BW42:CL42"/>
    <mergeCell ref="CM42:DA42"/>
    <mergeCell ref="BW41:CL41"/>
    <mergeCell ref="CM41:DA41"/>
    <mergeCell ref="A38:DA38"/>
    <mergeCell ref="A40:F40"/>
    <mergeCell ref="G40:BV40"/>
    <mergeCell ref="BW40:CL40"/>
    <mergeCell ref="CM40:DA40"/>
    <mergeCell ref="CJ33:DA33"/>
    <mergeCell ref="A32:F32"/>
    <mergeCell ref="G32:AD32"/>
    <mergeCell ref="AE32:AY32"/>
    <mergeCell ref="AZ32:BQ32"/>
    <mergeCell ref="BR32:CI32"/>
    <mergeCell ref="CJ32:DA32"/>
    <mergeCell ref="BR31:CI31"/>
    <mergeCell ref="CJ31:DA31"/>
    <mergeCell ref="A33:F33"/>
    <mergeCell ref="G33:AD33"/>
    <mergeCell ref="AE33:AY33"/>
    <mergeCell ref="AZ33:BQ33"/>
    <mergeCell ref="A31:F31"/>
    <mergeCell ref="G31:AD31"/>
    <mergeCell ref="AZ29:BQ29"/>
    <mergeCell ref="BR29:CI29"/>
    <mergeCell ref="CJ29:DA29"/>
    <mergeCell ref="BD24:BS24"/>
    <mergeCell ref="BT24:CI24"/>
    <mergeCell ref="CJ24:DA24"/>
    <mergeCell ref="A25:F25"/>
    <mergeCell ref="G25:AD25"/>
    <mergeCell ref="AE25:BC25"/>
    <mergeCell ref="BD22:BS22"/>
    <mergeCell ref="BT22:CI22"/>
    <mergeCell ref="A30:F30"/>
    <mergeCell ref="G30:AD30"/>
    <mergeCell ref="AE30:AY30"/>
    <mergeCell ref="AZ30:BQ30"/>
    <mergeCell ref="BR30:CI30"/>
    <mergeCell ref="CJ30:DA30"/>
    <mergeCell ref="A23:F23"/>
    <mergeCell ref="G23:AD23"/>
    <mergeCell ref="AE23:BC23"/>
    <mergeCell ref="BD23:BS23"/>
    <mergeCell ref="BT25:CI25"/>
    <mergeCell ref="BD25:BS25"/>
    <mergeCell ref="BT23:CI23"/>
    <mergeCell ref="CJ23:DA23"/>
    <mergeCell ref="CJ25:DA25"/>
    <mergeCell ref="A24:F24"/>
    <mergeCell ref="G24:AD24"/>
    <mergeCell ref="AE24:BC24"/>
    <mergeCell ref="A27:DA27"/>
    <mergeCell ref="A29:F29"/>
    <mergeCell ref="G29:AD29"/>
    <mergeCell ref="AE29:AY29"/>
    <mergeCell ref="CQ14:DH14"/>
    <mergeCell ref="DI14:DX14"/>
    <mergeCell ref="DY14:EN14"/>
    <mergeCell ref="A16:X16"/>
    <mergeCell ref="Y16:AN16"/>
    <mergeCell ref="AO16:BE16"/>
    <mergeCell ref="BF16:BW16"/>
    <mergeCell ref="CJ22:DA22"/>
    <mergeCell ref="A21:F21"/>
    <mergeCell ref="G21:AD21"/>
    <mergeCell ref="AE21:BC21"/>
    <mergeCell ref="BD21:BS21"/>
    <mergeCell ref="BT21:CI21"/>
    <mergeCell ref="A22:F22"/>
    <mergeCell ref="A18:DZ18"/>
    <mergeCell ref="A20:F20"/>
    <mergeCell ref="G20:AD20"/>
    <mergeCell ref="AE20:BC20"/>
    <mergeCell ref="BD20:BS20"/>
    <mergeCell ref="BT20:CI20"/>
    <mergeCell ref="CJ20:DA20"/>
    <mergeCell ref="CJ21:DA21"/>
    <mergeCell ref="G22:AD22"/>
    <mergeCell ref="AE22:BC22"/>
    <mergeCell ref="EO16:FE16"/>
    <mergeCell ref="EO14:FE14"/>
    <mergeCell ref="A15:X15"/>
    <mergeCell ref="Y15:AN15"/>
    <mergeCell ref="AO15:BE15"/>
    <mergeCell ref="BF15:BW15"/>
    <mergeCell ref="BX15:CP15"/>
    <mergeCell ref="CQ13:DH13"/>
    <mergeCell ref="DI13:DX13"/>
    <mergeCell ref="DY13:EN13"/>
    <mergeCell ref="EO15:FE15"/>
    <mergeCell ref="A14:F14"/>
    <mergeCell ref="G14:X14"/>
    <mergeCell ref="Y14:AN14"/>
    <mergeCell ref="AO14:BE14"/>
    <mergeCell ref="BF14:BW14"/>
    <mergeCell ref="BX14:CP14"/>
    <mergeCell ref="CQ15:DH15"/>
    <mergeCell ref="DI15:DX15"/>
    <mergeCell ref="DY15:EN15"/>
    <mergeCell ref="BX16:CP16"/>
    <mergeCell ref="CQ16:DH16"/>
    <mergeCell ref="DI16:DX16"/>
    <mergeCell ref="DY16:EN16"/>
    <mergeCell ref="EO13:FE13"/>
    <mergeCell ref="A12:F12"/>
    <mergeCell ref="G12:X12"/>
    <mergeCell ref="Y12:AN12"/>
    <mergeCell ref="AO12:BE12"/>
    <mergeCell ref="BF12:BW12"/>
    <mergeCell ref="BX12:CP12"/>
    <mergeCell ref="CQ12:DH12"/>
    <mergeCell ref="DI12:DX12"/>
    <mergeCell ref="DY12:EN12"/>
    <mergeCell ref="EO12:FE12"/>
    <mergeCell ref="A13:F13"/>
    <mergeCell ref="G13:X13"/>
    <mergeCell ref="Y13:AN13"/>
    <mergeCell ref="AO13:BE13"/>
    <mergeCell ref="BF13:BW13"/>
    <mergeCell ref="BX13:CP13"/>
    <mergeCell ref="EO11:FE11"/>
    <mergeCell ref="A10:FE10"/>
    <mergeCell ref="A11:F11"/>
    <mergeCell ref="G11:X11"/>
    <mergeCell ref="Y11:AN11"/>
    <mergeCell ref="AO11:BE11"/>
    <mergeCell ref="BF11:BW11"/>
    <mergeCell ref="BX11:CP11"/>
    <mergeCell ref="CQ11:DH11"/>
    <mergeCell ref="DI11:DX11"/>
    <mergeCell ref="DY11:EN11"/>
    <mergeCell ref="CQ9:DH9"/>
    <mergeCell ref="DI9:DX9"/>
    <mergeCell ref="DY9:EN9"/>
    <mergeCell ref="EO9:FE9"/>
    <mergeCell ref="BF9:BW9"/>
    <mergeCell ref="BX9:CP9"/>
    <mergeCell ref="A9:F9"/>
    <mergeCell ref="G9:X9"/>
    <mergeCell ref="Y9:AN9"/>
    <mergeCell ref="AO9:BE9"/>
    <mergeCell ref="AV1:FE1"/>
    <mergeCell ref="AV2:FE2"/>
    <mergeCell ref="A3:FE3"/>
    <mergeCell ref="A4:FE4"/>
    <mergeCell ref="DY6:EN8"/>
    <mergeCell ref="EO6:FE8"/>
    <mergeCell ref="AO7:BE8"/>
    <mergeCell ref="BF7:DH7"/>
    <mergeCell ref="BF8:BW8"/>
    <mergeCell ref="BX8:CP8"/>
    <mergeCell ref="A5:FE5"/>
    <mergeCell ref="A6:F8"/>
    <mergeCell ref="G6:X8"/>
    <mergeCell ref="Y6:AN8"/>
    <mergeCell ref="AO6:DH6"/>
    <mergeCell ref="DI6:DX8"/>
    <mergeCell ref="CQ8:DH8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67"/>
  <sheetViews>
    <sheetView topLeftCell="A46" zoomScaleNormal="100" zoomScaleSheetLayoutView="100" workbookViewId="0">
      <selection activeCell="EQ58" sqref="EQ58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67" t="s">
        <v>177</v>
      </c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</row>
    <row r="3" spans="1:161" s="3" customFormat="1" ht="15.75" x14ac:dyDescent="0.25">
      <c r="A3" s="100" t="s">
        <v>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</row>
    <row r="4" spans="1:161" s="2" customFormat="1" ht="15" x14ac:dyDescent="0.2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</row>
    <row r="5" spans="1:161" s="2" customFormat="1" ht="15" x14ac:dyDescent="0.25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</row>
    <row r="6" spans="1:161" s="33" customFormat="1" ht="13.5" customHeight="1" x14ac:dyDescent="0.2">
      <c r="A6" s="61" t="s">
        <v>4</v>
      </c>
      <c r="B6" s="62"/>
      <c r="C6" s="62"/>
      <c r="D6" s="62"/>
      <c r="E6" s="62"/>
      <c r="F6" s="63"/>
      <c r="G6" s="61" t="s">
        <v>5</v>
      </c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3"/>
      <c r="Y6" s="61" t="s">
        <v>6</v>
      </c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3"/>
      <c r="AO6" s="68" t="s">
        <v>7</v>
      </c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70"/>
      <c r="DI6" s="61" t="s">
        <v>8</v>
      </c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3"/>
      <c r="DY6" s="61" t="s">
        <v>101</v>
      </c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3"/>
      <c r="EO6" s="61" t="s">
        <v>9</v>
      </c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3"/>
    </row>
    <row r="7" spans="1:161" s="33" customFormat="1" ht="13.5" customHeight="1" x14ac:dyDescent="0.2">
      <c r="A7" s="101"/>
      <c r="B7" s="102"/>
      <c r="C7" s="102"/>
      <c r="D7" s="102"/>
      <c r="E7" s="102"/>
      <c r="F7" s="103"/>
      <c r="G7" s="101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3"/>
      <c r="Y7" s="101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3"/>
      <c r="AO7" s="61" t="s">
        <v>10</v>
      </c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3"/>
      <c r="BF7" s="68" t="s">
        <v>11</v>
      </c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70"/>
      <c r="DI7" s="101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3"/>
      <c r="DY7" s="101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3"/>
      <c r="EO7" s="101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3"/>
    </row>
    <row r="8" spans="1:161" s="33" customFormat="1" ht="39.75" customHeight="1" x14ac:dyDescent="0.2">
      <c r="A8" s="104"/>
      <c r="B8" s="105"/>
      <c r="C8" s="105"/>
      <c r="D8" s="105"/>
      <c r="E8" s="105"/>
      <c r="F8" s="106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6"/>
      <c r="Y8" s="104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6"/>
      <c r="AO8" s="104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6"/>
      <c r="BF8" s="107" t="s">
        <v>12</v>
      </c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 t="s">
        <v>13</v>
      </c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 t="s">
        <v>14</v>
      </c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4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6"/>
      <c r="DY8" s="104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6"/>
      <c r="EO8" s="104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6"/>
    </row>
    <row r="9" spans="1:161" s="6" customFormat="1" x14ac:dyDescent="0.2">
      <c r="A9" s="60">
        <v>1</v>
      </c>
      <c r="B9" s="60"/>
      <c r="C9" s="60"/>
      <c r="D9" s="60"/>
      <c r="E9" s="60"/>
      <c r="F9" s="60"/>
      <c r="G9" s="60">
        <v>2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>
        <v>3</v>
      </c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>
        <v>4</v>
      </c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>
        <v>5</v>
      </c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>
        <v>6</v>
      </c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>
        <v>7</v>
      </c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>
        <v>8</v>
      </c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>
        <v>9</v>
      </c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>
        <v>10</v>
      </c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</row>
    <row r="10" spans="1:161" s="7" customFormat="1" ht="15" customHeight="1" x14ac:dyDescent="0.2">
      <c r="A10" s="108" t="s">
        <v>102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10"/>
    </row>
    <row r="11" spans="1:161" s="7" customFormat="1" ht="27.75" customHeight="1" x14ac:dyDescent="0.2">
      <c r="A11" s="50" t="s">
        <v>17</v>
      </c>
      <c r="B11" s="50"/>
      <c r="C11" s="50"/>
      <c r="D11" s="50"/>
      <c r="E11" s="50"/>
      <c r="F11" s="50"/>
      <c r="G11" s="51" t="s">
        <v>22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>
        <v>9</v>
      </c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>
        <f>BF11+BX11+CQ11</f>
        <v>272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>
        <v>0</v>
      </c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>
        <v>0</v>
      </c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>
        <v>272</v>
      </c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>
        <v>0</v>
      </c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>
        <v>1.7</v>
      </c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3">
        <f>Y11*AO11*12*1.7+60.8</f>
        <v>50000</v>
      </c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</row>
    <row r="12" spans="1:161" s="7" customFormat="1" ht="15" customHeight="1" x14ac:dyDescent="0.2">
      <c r="A12" s="64" t="s">
        <v>103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8"/>
      <c r="Y12" s="52" t="s">
        <v>16</v>
      </c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 t="s">
        <v>16</v>
      </c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 t="s">
        <v>16</v>
      </c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 t="s">
        <v>16</v>
      </c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 t="s">
        <v>16</v>
      </c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 t="s">
        <v>16</v>
      </c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3">
        <f>EO11</f>
        <v>50000</v>
      </c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</row>
    <row r="13" spans="1:161" s="7" customFormat="1" ht="15" customHeight="1" x14ac:dyDescent="0.2">
      <c r="A13" s="64" t="s">
        <v>104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8"/>
      <c r="Y13" s="52" t="s">
        <v>16</v>
      </c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 t="s">
        <v>16</v>
      </c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 t="s">
        <v>16</v>
      </c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 t="s">
        <v>16</v>
      </c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 t="s">
        <v>16</v>
      </c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 t="s">
        <v>16</v>
      </c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3">
        <f>EO12</f>
        <v>50000</v>
      </c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</row>
    <row r="14" spans="1:161" s="7" customFormat="1" ht="15" customHeight="1" x14ac:dyDescent="0.2">
      <c r="A14" s="34"/>
      <c r="B14" s="34"/>
      <c r="C14" s="34"/>
      <c r="D14" s="34"/>
      <c r="E14" s="34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</row>
    <row r="16" spans="1:161" s="4" customFormat="1" ht="41.25" customHeight="1" x14ac:dyDescent="0.2">
      <c r="A16" s="65" t="s">
        <v>153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</row>
    <row r="17" spans="1:105" s="2" customFormat="1" ht="10.5" customHeight="1" x14ac:dyDescent="0.25"/>
    <row r="18" spans="1:105" s="2" customFormat="1" ht="55.5" customHeight="1" x14ac:dyDescent="0.25">
      <c r="A18" s="61" t="s">
        <v>4</v>
      </c>
      <c r="B18" s="62"/>
      <c r="C18" s="62"/>
      <c r="D18" s="62"/>
      <c r="E18" s="62"/>
      <c r="F18" s="63"/>
      <c r="G18" s="61" t="s">
        <v>36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3"/>
      <c r="BW18" s="61" t="s">
        <v>37</v>
      </c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3"/>
      <c r="CM18" s="61" t="s">
        <v>38</v>
      </c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70"/>
    </row>
    <row r="19" spans="1:105" x14ac:dyDescent="0.2">
      <c r="A19" s="60">
        <v>1</v>
      </c>
      <c r="B19" s="60"/>
      <c r="C19" s="60"/>
      <c r="D19" s="60"/>
      <c r="E19" s="60"/>
      <c r="F19" s="60"/>
      <c r="G19" s="60">
        <v>2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>
        <v>3</v>
      </c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>
        <v>4</v>
      </c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</row>
    <row r="20" spans="1:105" s="2" customFormat="1" ht="21.75" customHeight="1" x14ac:dyDescent="0.25">
      <c r="A20" s="50" t="s">
        <v>17</v>
      </c>
      <c r="B20" s="50"/>
      <c r="C20" s="50"/>
      <c r="D20" s="50"/>
      <c r="E20" s="50"/>
      <c r="F20" s="50"/>
      <c r="G20" s="31"/>
      <c r="H20" s="55" t="s">
        <v>39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6"/>
      <c r="BW20" s="52" t="s">
        <v>16</v>
      </c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3">
        <f>CM21</f>
        <v>15000</v>
      </c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</row>
    <row r="21" spans="1:105" x14ac:dyDescent="0.2">
      <c r="A21" s="78" t="s">
        <v>40</v>
      </c>
      <c r="B21" s="79"/>
      <c r="C21" s="79"/>
      <c r="D21" s="79"/>
      <c r="E21" s="79"/>
      <c r="F21" s="80"/>
      <c r="G21" s="10"/>
      <c r="H21" s="84" t="s">
        <v>11</v>
      </c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5"/>
      <c r="BW21" s="86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8"/>
      <c r="CM21" s="92">
        <v>15000</v>
      </c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4"/>
    </row>
    <row r="22" spans="1:105" x14ac:dyDescent="0.2">
      <c r="A22" s="81"/>
      <c r="B22" s="82"/>
      <c r="C22" s="82"/>
      <c r="D22" s="82"/>
      <c r="E22" s="82"/>
      <c r="F22" s="83"/>
      <c r="G22" s="11"/>
      <c r="H22" s="98" t="s">
        <v>187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9"/>
      <c r="BW22" s="89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1"/>
      <c r="CM22" s="95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7"/>
    </row>
    <row r="23" spans="1:105" ht="13.5" customHeight="1" x14ac:dyDescent="0.2">
      <c r="A23" s="50" t="s">
        <v>41</v>
      </c>
      <c r="B23" s="50"/>
      <c r="C23" s="50"/>
      <c r="D23" s="50"/>
      <c r="E23" s="50"/>
      <c r="F23" s="50"/>
      <c r="G23" s="31"/>
      <c r="H23" s="76" t="s">
        <v>42</v>
      </c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7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</row>
    <row r="24" spans="1:105" ht="26.25" customHeight="1" x14ac:dyDescent="0.2">
      <c r="A24" s="50" t="s">
        <v>43</v>
      </c>
      <c r="B24" s="50"/>
      <c r="C24" s="50"/>
      <c r="D24" s="50"/>
      <c r="E24" s="50"/>
      <c r="F24" s="50"/>
      <c r="G24" s="31"/>
      <c r="H24" s="76" t="s">
        <v>44</v>
      </c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7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</row>
    <row r="25" spans="1:105" ht="26.25" customHeight="1" x14ac:dyDescent="0.2">
      <c r="A25" s="50" t="s">
        <v>18</v>
      </c>
      <c r="B25" s="50"/>
      <c r="C25" s="50"/>
      <c r="D25" s="50"/>
      <c r="E25" s="50"/>
      <c r="F25" s="50"/>
      <c r="G25" s="31"/>
      <c r="H25" s="55" t="s">
        <v>45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6"/>
      <c r="BW25" s="52" t="s">
        <v>16</v>
      </c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</row>
    <row r="26" spans="1:105" x14ac:dyDescent="0.2">
      <c r="A26" s="78" t="s">
        <v>46</v>
      </c>
      <c r="B26" s="79"/>
      <c r="C26" s="79"/>
      <c r="D26" s="79"/>
      <c r="E26" s="79"/>
      <c r="F26" s="80"/>
      <c r="G26" s="10"/>
      <c r="H26" s="84" t="s">
        <v>11</v>
      </c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5"/>
      <c r="BW26" s="86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8"/>
      <c r="CM26" s="92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4"/>
    </row>
    <row r="27" spans="1:105" ht="25.5" customHeight="1" x14ac:dyDescent="0.2">
      <c r="A27" s="81"/>
      <c r="B27" s="82"/>
      <c r="C27" s="82"/>
      <c r="D27" s="82"/>
      <c r="E27" s="82"/>
      <c r="F27" s="83"/>
      <c r="G27" s="11"/>
      <c r="H27" s="98" t="s">
        <v>47</v>
      </c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9"/>
      <c r="BW27" s="89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1"/>
      <c r="CM27" s="95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7"/>
    </row>
    <row r="28" spans="1:105" ht="26.25" customHeight="1" x14ac:dyDescent="0.2">
      <c r="A28" s="50" t="s">
        <v>48</v>
      </c>
      <c r="B28" s="50"/>
      <c r="C28" s="50"/>
      <c r="D28" s="50"/>
      <c r="E28" s="50"/>
      <c r="F28" s="50"/>
      <c r="G28" s="31"/>
      <c r="H28" s="76" t="s">
        <v>49</v>
      </c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7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</row>
    <row r="29" spans="1:105" ht="27" customHeight="1" x14ac:dyDescent="0.2">
      <c r="A29" s="50" t="s">
        <v>50</v>
      </c>
      <c r="B29" s="50"/>
      <c r="C29" s="50"/>
      <c r="D29" s="50"/>
      <c r="E29" s="50"/>
      <c r="F29" s="50"/>
      <c r="G29" s="31"/>
      <c r="H29" s="76" t="s">
        <v>51</v>
      </c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7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</row>
    <row r="30" spans="1:105" ht="27" customHeight="1" x14ac:dyDescent="0.2">
      <c r="A30" s="50" t="s">
        <v>52</v>
      </c>
      <c r="B30" s="50"/>
      <c r="C30" s="50"/>
      <c r="D30" s="50"/>
      <c r="E30" s="50"/>
      <c r="F30" s="50"/>
      <c r="G30" s="31"/>
      <c r="H30" s="76" t="s">
        <v>53</v>
      </c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7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</row>
    <row r="31" spans="1:105" ht="27" customHeight="1" x14ac:dyDescent="0.2">
      <c r="A31" s="50" t="s">
        <v>54</v>
      </c>
      <c r="B31" s="50"/>
      <c r="C31" s="50"/>
      <c r="D31" s="50"/>
      <c r="E31" s="50"/>
      <c r="F31" s="50"/>
      <c r="G31" s="31"/>
      <c r="H31" s="76" t="s">
        <v>53</v>
      </c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7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</row>
    <row r="32" spans="1:105" ht="26.25" customHeight="1" x14ac:dyDescent="0.2">
      <c r="A32" s="50" t="s">
        <v>19</v>
      </c>
      <c r="B32" s="50"/>
      <c r="C32" s="50"/>
      <c r="D32" s="50"/>
      <c r="E32" s="50"/>
      <c r="F32" s="50"/>
      <c r="G32" s="31"/>
      <c r="H32" s="55" t="s">
        <v>55</v>
      </c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6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</row>
    <row r="33" spans="1:105" ht="13.5" customHeight="1" x14ac:dyDescent="0.2">
      <c r="A33" s="50"/>
      <c r="B33" s="50"/>
      <c r="C33" s="50"/>
      <c r="D33" s="50"/>
      <c r="E33" s="50"/>
      <c r="F33" s="50"/>
      <c r="G33" s="64" t="s">
        <v>15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8"/>
      <c r="BW33" s="52" t="s">
        <v>16</v>
      </c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3">
        <f>CM20+CM25+CM32</f>
        <v>15000</v>
      </c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</row>
    <row r="34" spans="1:105" ht="13.5" customHeight="1" x14ac:dyDescent="0.2">
      <c r="A34" s="50"/>
      <c r="B34" s="50"/>
      <c r="C34" s="50"/>
      <c r="D34" s="50"/>
      <c r="E34" s="50"/>
      <c r="F34" s="50"/>
      <c r="G34" s="64" t="s">
        <v>11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8"/>
      <c r="BW34" s="52" t="s">
        <v>16</v>
      </c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</row>
    <row r="35" spans="1:105" ht="13.5" customHeight="1" x14ac:dyDescent="0.2">
      <c r="A35" s="50"/>
      <c r="B35" s="50"/>
      <c r="C35" s="50"/>
      <c r="D35" s="50"/>
      <c r="E35" s="50"/>
      <c r="F35" s="50"/>
      <c r="G35" s="64" t="s">
        <v>109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8"/>
      <c r="BW35" s="52" t="s">
        <v>16</v>
      </c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3">
        <v>15000</v>
      </c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</row>
    <row r="36" spans="1:105" s="2" customFormat="1" ht="3.75" customHeight="1" x14ac:dyDescent="0.25"/>
    <row r="37" spans="1:105" s="12" customFormat="1" ht="48" customHeight="1" x14ac:dyDescent="0.2">
      <c r="A37" s="74" t="s">
        <v>56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</row>
    <row r="39" spans="1:105" s="4" customFormat="1" ht="14.25" x14ac:dyDescent="0.2">
      <c r="A39" s="59" t="s">
        <v>173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</row>
    <row r="40" spans="1:105" s="2" customFormat="1" ht="6" customHeight="1" x14ac:dyDescent="0.25"/>
    <row r="41" spans="1:105" s="33" customFormat="1" ht="55.5" customHeight="1" x14ac:dyDescent="0.2">
      <c r="A41" s="61" t="s">
        <v>4</v>
      </c>
      <c r="B41" s="62"/>
      <c r="C41" s="62"/>
      <c r="D41" s="62"/>
      <c r="E41" s="62"/>
      <c r="F41" s="62"/>
      <c r="G41" s="63"/>
      <c r="H41" s="61" t="s">
        <v>63</v>
      </c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3"/>
      <c r="BD41" s="61" t="s">
        <v>64</v>
      </c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3"/>
      <c r="BT41" s="61" t="s">
        <v>65</v>
      </c>
      <c r="BU41" s="62"/>
      <c r="BV41" s="62"/>
      <c r="BW41" s="62"/>
      <c r="BX41" s="62"/>
      <c r="BY41" s="62"/>
      <c r="BZ41" s="62"/>
      <c r="CA41" s="62"/>
      <c r="CB41" s="62"/>
      <c r="CC41" s="62"/>
      <c r="CD41" s="63"/>
      <c r="CE41" s="61" t="s">
        <v>66</v>
      </c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3"/>
    </row>
    <row r="42" spans="1:105" s="6" customFormat="1" x14ac:dyDescent="0.2">
      <c r="A42" s="60">
        <v>1</v>
      </c>
      <c r="B42" s="60"/>
      <c r="C42" s="60"/>
      <c r="D42" s="60"/>
      <c r="E42" s="60"/>
      <c r="F42" s="60"/>
      <c r="G42" s="60"/>
      <c r="H42" s="60">
        <v>2</v>
      </c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>
        <v>3</v>
      </c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>
        <v>4</v>
      </c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>
        <v>5</v>
      </c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</row>
    <row r="43" spans="1:105" s="7" customFormat="1" ht="15" customHeight="1" x14ac:dyDescent="0.2">
      <c r="A43" s="50" t="s">
        <v>17</v>
      </c>
      <c r="B43" s="50"/>
      <c r="C43" s="50"/>
      <c r="D43" s="50"/>
      <c r="E43" s="50"/>
      <c r="F43" s="50"/>
      <c r="G43" s="50"/>
      <c r="H43" s="51" t="s">
        <v>98</v>
      </c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</row>
    <row r="44" spans="1:105" s="7" customFormat="1" ht="15" customHeight="1" x14ac:dyDescent="0.2">
      <c r="A44" s="50" t="s">
        <v>18</v>
      </c>
      <c r="B44" s="50"/>
      <c r="C44" s="50"/>
      <c r="D44" s="50"/>
      <c r="E44" s="50"/>
      <c r="F44" s="50"/>
      <c r="G44" s="50"/>
      <c r="H44" s="51" t="s">
        <v>99</v>
      </c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</row>
    <row r="45" spans="1:105" s="7" customFormat="1" ht="15" customHeight="1" x14ac:dyDescent="0.2">
      <c r="A45" s="50" t="s">
        <v>19</v>
      </c>
      <c r="B45" s="50"/>
      <c r="C45" s="50"/>
      <c r="D45" s="50"/>
      <c r="E45" s="50"/>
      <c r="F45" s="50"/>
      <c r="G45" s="50"/>
      <c r="H45" s="51" t="s">
        <v>100</v>
      </c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</row>
    <row r="46" spans="1:105" s="7" customFormat="1" ht="15" customHeight="1" x14ac:dyDescent="0.2">
      <c r="A46" s="50" t="s">
        <v>23</v>
      </c>
      <c r="B46" s="50"/>
      <c r="C46" s="50"/>
      <c r="D46" s="50"/>
      <c r="E46" s="50"/>
      <c r="F46" s="50"/>
      <c r="G46" s="50"/>
      <c r="H46" s="51" t="s">
        <v>174</v>
      </c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3">
        <v>5000</v>
      </c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</row>
    <row r="47" spans="1:105" s="7" customFormat="1" ht="15" customHeight="1" x14ac:dyDescent="0.2">
      <c r="A47" s="50"/>
      <c r="B47" s="50"/>
      <c r="C47" s="50"/>
      <c r="D47" s="50"/>
      <c r="E47" s="50"/>
      <c r="F47" s="50"/>
      <c r="G47" s="50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</row>
    <row r="48" spans="1:105" s="7" customFormat="1" ht="15" customHeight="1" x14ac:dyDescent="0.2">
      <c r="A48" s="50"/>
      <c r="B48" s="50"/>
      <c r="C48" s="50"/>
      <c r="D48" s="50"/>
      <c r="E48" s="50"/>
      <c r="F48" s="50"/>
      <c r="G48" s="50"/>
      <c r="H48" s="57" t="s">
        <v>15</v>
      </c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8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 t="s">
        <v>16</v>
      </c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3">
        <f>CE43+CE44+CE45+CE46</f>
        <v>5000</v>
      </c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</row>
    <row r="49" spans="1:161" s="7" customFormat="1" ht="15" customHeight="1" x14ac:dyDescent="0.2">
      <c r="A49" s="34"/>
      <c r="B49" s="34"/>
      <c r="C49" s="34"/>
      <c r="D49" s="34"/>
      <c r="E49" s="34"/>
      <c r="F49" s="34"/>
      <c r="G49" s="3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</row>
    <row r="50" spans="1:161" s="4" customFormat="1" ht="14.25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</row>
    <row r="51" spans="1:161" s="4" customFormat="1" ht="28.5" customHeight="1" x14ac:dyDescent="0.2">
      <c r="A51" s="65" t="s">
        <v>175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</row>
    <row r="52" spans="1:161" s="2" customFormat="1" ht="10.5" customHeight="1" x14ac:dyDescent="0.25"/>
    <row r="53" spans="1:161" s="33" customFormat="1" ht="30" customHeight="1" x14ac:dyDescent="0.2">
      <c r="A53" s="61" t="s">
        <v>4</v>
      </c>
      <c r="B53" s="62"/>
      <c r="C53" s="62"/>
      <c r="D53" s="62"/>
      <c r="E53" s="62"/>
      <c r="F53" s="62"/>
      <c r="G53" s="63"/>
      <c r="H53" s="61" t="s">
        <v>63</v>
      </c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3"/>
      <c r="BD53" s="61" t="s">
        <v>85</v>
      </c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3"/>
      <c r="BT53" s="61" t="s">
        <v>96</v>
      </c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3"/>
      <c r="CJ53" s="61" t="s">
        <v>97</v>
      </c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3"/>
    </row>
    <row r="54" spans="1:161" s="6" customFormat="1" x14ac:dyDescent="0.2">
      <c r="A54" s="60"/>
      <c r="B54" s="60"/>
      <c r="C54" s="60"/>
      <c r="D54" s="60"/>
      <c r="E54" s="60"/>
      <c r="F54" s="60"/>
      <c r="G54" s="60"/>
      <c r="H54" s="60">
        <v>1</v>
      </c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>
        <v>2</v>
      </c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>
        <v>3</v>
      </c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>
        <v>4</v>
      </c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</row>
    <row r="55" spans="1:161" s="7" customFormat="1" ht="23.25" customHeight="1" x14ac:dyDescent="0.2">
      <c r="A55" s="50" t="s">
        <v>17</v>
      </c>
      <c r="B55" s="50"/>
      <c r="C55" s="50"/>
      <c r="D55" s="50"/>
      <c r="E55" s="50"/>
      <c r="F55" s="50"/>
      <c r="G55" s="50"/>
      <c r="H55" s="51" t="s">
        <v>176</v>
      </c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2">
        <v>0</v>
      </c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3">
        <v>830000</v>
      </c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</row>
    <row r="56" spans="1:161" s="7" customFormat="1" ht="23.25" customHeight="1" x14ac:dyDescent="0.2">
      <c r="A56" s="50" t="s">
        <v>18</v>
      </c>
      <c r="B56" s="50"/>
      <c r="C56" s="50"/>
      <c r="D56" s="50"/>
      <c r="E56" s="50"/>
      <c r="F56" s="50"/>
      <c r="G56" s="50"/>
      <c r="H56" s="51" t="s">
        <v>185</v>
      </c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2">
        <v>0</v>
      </c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3">
        <v>600000</v>
      </c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</row>
    <row r="57" spans="1:161" s="7" customFormat="1" ht="15" customHeight="1" x14ac:dyDescent="0.2">
      <c r="A57" s="50"/>
      <c r="B57" s="50"/>
      <c r="C57" s="50"/>
      <c r="D57" s="50"/>
      <c r="E57" s="50"/>
      <c r="F57" s="50"/>
      <c r="G57" s="50"/>
      <c r="H57" s="57" t="s">
        <v>15</v>
      </c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8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 t="s">
        <v>16</v>
      </c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3">
        <f>CJ56+CJ55</f>
        <v>1430000</v>
      </c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</row>
    <row r="58" spans="1:161" s="7" customFormat="1" ht="15" customHeight="1" x14ac:dyDescent="0.2">
      <c r="A58" s="34"/>
      <c r="B58" s="34"/>
      <c r="C58" s="34"/>
      <c r="D58" s="34"/>
      <c r="E58" s="34"/>
      <c r="F58" s="34"/>
      <c r="G58" s="34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</row>
    <row r="59" spans="1:161" s="7" customFormat="1" ht="15" customHeight="1" x14ac:dyDescent="0.2">
      <c r="A59" s="34"/>
      <c r="B59" s="34"/>
      <c r="C59" s="34"/>
      <c r="D59" s="34"/>
      <c r="E59" s="34"/>
      <c r="F59" s="34"/>
      <c r="G59" s="34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</row>
    <row r="60" spans="1:161" s="7" customFormat="1" ht="15" customHeight="1" x14ac:dyDescent="0.2">
      <c r="A60" s="34"/>
      <c r="B60" s="34"/>
      <c r="C60" s="34"/>
      <c r="D60" s="34"/>
      <c r="E60" s="34"/>
      <c r="F60" s="34"/>
      <c r="G60" s="34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</row>
    <row r="61" spans="1:161" s="7" customFormat="1" ht="15" customHeight="1" x14ac:dyDescent="0.2">
      <c r="A61" s="34"/>
      <c r="B61" s="34"/>
      <c r="C61" s="34"/>
      <c r="D61" s="34"/>
      <c r="E61" s="34"/>
      <c r="F61" s="34"/>
      <c r="G61" s="34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</row>
    <row r="62" spans="1:161" s="7" customFormat="1" ht="15" customHeight="1" x14ac:dyDescent="0.2">
      <c r="A62" s="34"/>
      <c r="B62" s="34"/>
      <c r="C62" s="34"/>
      <c r="D62" s="34"/>
      <c r="E62" s="34"/>
      <c r="F62" s="34"/>
      <c r="G62" s="34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</row>
    <row r="63" spans="1:161" s="7" customFormat="1" ht="15" customHeight="1" x14ac:dyDescent="0.2">
      <c r="A63" s="34"/>
      <c r="B63" s="34"/>
      <c r="C63" s="34"/>
      <c r="D63" s="34"/>
      <c r="E63" s="34"/>
      <c r="F63" s="34"/>
      <c r="G63" s="3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</row>
    <row r="64" spans="1:161" s="4" customFormat="1" ht="24.75" customHeight="1" x14ac:dyDescent="0.2">
      <c r="A64" s="8" t="s">
        <v>129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119">
        <f>EO13+CM35+CJ57+CE48</f>
        <v>1500000</v>
      </c>
      <c r="BX64" s="120"/>
      <c r="BY64" s="120"/>
      <c r="BZ64" s="120"/>
      <c r="CA64" s="120"/>
      <c r="CB64" s="120"/>
      <c r="CC64" s="120"/>
      <c r="CD64" s="120"/>
      <c r="CE64" s="120"/>
      <c r="CF64" s="120"/>
      <c r="CG64" s="120"/>
      <c r="CH64" s="120"/>
      <c r="CI64" s="120"/>
      <c r="CJ64" s="120"/>
      <c r="CK64" s="120"/>
      <c r="CL64" s="120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</row>
    <row r="65" spans="1:105" ht="13.5" customHeight="1" x14ac:dyDescent="0.2">
      <c r="A65" s="111"/>
      <c r="B65" s="111"/>
      <c r="C65" s="111"/>
      <c r="D65" s="111"/>
      <c r="E65" s="111"/>
      <c r="F65" s="111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</row>
    <row r="66" spans="1:105" ht="13.5" customHeight="1" x14ac:dyDescent="0.2">
      <c r="A66" s="111"/>
      <c r="B66" s="111"/>
      <c r="C66" s="111"/>
      <c r="D66" s="111"/>
      <c r="E66" s="111"/>
      <c r="F66" s="111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</row>
    <row r="67" spans="1:105" ht="13.5" customHeight="1" x14ac:dyDescent="0.2">
      <c r="A67" s="111"/>
      <c r="B67" s="111"/>
      <c r="C67" s="111"/>
      <c r="D67" s="111"/>
      <c r="E67" s="111"/>
      <c r="F67" s="111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</row>
  </sheetData>
  <mergeCells count="201">
    <mergeCell ref="DY6:EN8"/>
    <mergeCell ref="EO6:FE8"/>
    <mergeCell ref="AO7:BE8"/>
    <mergeCell ref="BF7:DH7"/>
    <mergeCell ref="BF8:BW8"/>
    <mergeCell ref="BX8:CP8"/>
    <mergeCell ref="CQ8:DH8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  <mergeCell ref="CQ9:DH9"/>
    <mergeCell ref="DI9:DX9"/>
    <mergeCell ref="DY9:EN9"/>
    <mergeCell ref="EO9:FE9"/>
    <mergeCell ref="A10:FE10"/>
    <mergeCell ref="A11:F11"/>
    <mergeCell ref="G11:X11"/>
    <mergeCell ref="Y11:AN11"/>
    <mergeCell ref="AO11:BE11"/>
    <mergeCell ref="BF11:BW11"/>
    <mergeCell ref="A9:F9"/>
    <mergeCell ref="G9:X9"/>
    <mergeCell ref="Y9:AN9"/>
    <mergeCell ref="AO9:BE9"/>
    <mergeCell ref="BF9:BW9"/>
    <mergeCell ref="BX9:CP9"/>
    <mergeCell ref="BX11:CP11"/>
    <mergeCell ref="CQ11:DH11"/>
    <mergeCell ref="DI11:DX11"/>
    <mergeCell ref="DY11:EN11"/>
    <mergeCell ref="EO11:FE11"/>
    <mergeCell ref="A12:X12"/>
    <mergeCell ref="Y12:AN12"/>
    <mergeCell ref="AO12:BE12"/>
    <mergeCell ref="BF12:BW12"/>
    <mergeCell ref="BX12:CP12"/>
    <mergeCell ref="DY13:EN13"/>
    <mergeCell ref="EO13:FE13"/>
    <mergeCell ref="A16:DA16"/>
    <mergeCell ref="A18:F18"/>
    <mergeCell ref="G18:BV18"/>
    <mergeCell ref="BW18:CL18"/>
    <mergeCell ref="CM18:DA18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A19:F19"/>
    <mergeCell ref="G19:BV19"/>
    <mergeCell ref="BW19:CL19"/>
    <mergeCell ref="CM19:DA19"/>
    <mergeCell ref="A20:F20"/>
    <mergeCell ref="H20:BV20"/>
    <mergeCell ref="BW20:CL20"/>
    <mergeCell ref="CM20:DA20"/>
    <mergeCell ref="DI13:DX13"/>
    <mergeCell ref="A24:F24"/>
    <mergeCell ref="H24:BV24"/>
    <mergeCell ref="BW24:CL24"/>
    <mergeCell ref="CM24:DA24"/>
    <mergeCell ref="A25:F25"/>
    <mergeCell ref="H25:BV25"/>
    <mergeCell ref="BW25:CL25"/>
    <mergeCell ref="CM25:DA25"/>
    <mergeCell ref="A21:F22"/>
    <mergeCell ref="H21:BV21"/>
    <mergeCell ref="BW21:CL22"/>
    <mergeCell ref="CM21:DA22"/>
    <mergeCell ref="H22:BV22"/>
    <mergeCell ref="A23:F23"/>
    <mergeCell ref="H23:BV23"/>
    <mergeCell ref="BW23:CL23"/>
    <mergeCell ref="CM23:DA23"/>
    <mergeCell ref="A29:F29"/>
    <mergeCell ref="H29:BV29"/>
    <mergeCell ref="BW29:CL29"/>
    <mergeCell ref="CM29:DA29"/>
    <mergeCell ref="A30:F30"/>
    <mergeCell ref="H30:BV30"/>
    <mergeCell ref="BW30:CL30"/>
    <mergeCell ref="CM30:DA30"/>
    <mergeCell ref="A26:F27"/>
    <mergeCell ref="H26:BV26"/>
    <mergeCell ref="BW26:CL27"/>
    <mergeCell ref="CM26:DA27"/>
    <mergeCell ref="H27:BV27"/>
    <mergeCell ref="A28:F28"/>
    <mergeCell ref="H28:BV28"/>
    <mergeCell ref="BW28:CL28"/>
    <mergeCell ref="CM28:DA28"/>
    <mergeCell ref="A33:F33"/>
    <mergeCell ref="G33:BV33"/>
    <mergeCell ref="BW33:CL33"/>
    <mergeCell ref="CM33:DA33"/>
    <mergeCell ref="A34:F34"/>
    <mergeCell ref="G34:BV34"/>
    <mergeCell ref="BW34:CL34"/>
    <mergeCell ref="CM34:DA34"/>
    <mergeCell ref="A31:F31"/>
    <mergeCell ref="H31:BV31"/>
    <mergeCell ref="BW31:CL31"/>
    <mergeCell ref="CM31:DA31"/>
    <mergeCell ref="A32:F32"/>
    <mergeCell ref="H32:BV32"/>
    <mergeCell ref="BW32:CL32"/>
    <mergeCell ref="CM32:DA32"/>
    <mergeCell ref="A53:G53"/>
    <mergeCell ref="H53:BC53"/>
    <mergeCell ref="BD53:BS53"/>
    <mergeCell ref="BT53:CI53"/>
    <mergeCell ref="CJ53:DA53"/>
    <mergeCell ref="A35:F35"/>
    <mergeCell ref="G35:BV35"/>
    <mergeCell ref="BW35:CL35"/>
    <mergeCell ref="CM35:DA35"/>
    <mergeCell ref="A37:DA37"/>
    <mergeCell ref="H42:BC42"/>
    <mergeCell ref="BD42:BS42"/>
    <mergeCell ref="BT42:CD42"/>
    <mergeCell ref="CE42:DA42"/>
    <mergeCell ref="A43:G43"/>
    <mergeCell ref="H43:BC43"/>
    <mergeCell ref="BD43:BS43"/>
    <mergeCell ref="BT43:CD43"/>
    <mergeCell ref="CE43:DA43"/>
    <mergeCell ref="A44:G44"/>
    <mergeCell ref="H44:BC44"/>
    <mergeCell ref="BD44:BS44"/>
    <mergeCell ref="BT44:CD44"/>
    <mergeCell ref="CE44:DA44"/>
    <mergeCell ref="H54:BC54"/>
    <mergeCell ref="BD54:BS54"/>
    <mergeCell ref="BT54:CI54"/>
    <mergeCell ref="CJ54:DA54"/>
    <mergeCell ref="A56:G56"/>
    <mergeCell ref="H56:BC56"/>
    <mergeCell ref="BD56:BS56"/>
    <mergeCell ref="BT56:CI56"/>
    <mergeCell ref="CJ56:DA56"/>
    <mergeCell ref="A55:G55"/>
    <mergeCell ref="H55:BC55"/>
    <mergeCell ref="BD55:BS55"/>
    <mergeCell ref="BT55:CI55"/>
    <mergeCell ref="CJ55:DA55"/>
    <mergeCell ref="A67:F67"/>
    <mergeCell ref="G67:BV67"/>
    <mergeCell ref="BW67:CL67"/>
    <mergeCell ref="A39:DA39"/>
    <mergeCell ref="A41:G41"/>
    <mergeCell ref="H41:BC41"/>
    <mergeCell ref="BD41:BS41"/>
    <mergeCell ref="BT41:CD41"/>
    <mergeCell ref="CE41:DA41"/>
    <mergeCell ref="A42:G42"/>
    <mergeCell ref="BW64:CL64"/>
    <mergeCell ref="A65:F65"/>
    <mergeCell ref="G65:BV65"/>
    <mergeCell ref="BW65:CL65"/>
    <mergeCell ref="A66:F66"/>
    <mergeCell ref="G66:BV66"/>
    <mergeCell ref="BW66:CL66"/>
    <mergeCell ref="A57:G57"/>
    <mergeCell ref="H57:BC57"/>
    <mergeCell ref="BD57:BS57"/>
    <mergeCell ref="BT57:CI57"/>
    <mergeCell ref="CJ57:DA57"/>
    <mergeCell ref="A51:DA51"/>
    <mergeCell ref="A54:G54"/>
    <mergeCell ref="A45:G45"/>
    <mergeCell ref="H45:BC45"/>
    <mergeCell ref="BD45:BS45"/>
    <mergeCell ref="BT45:CD45"/>
    <mergeCell ref="CE45:DA45"/>
    <mergeCell ref="A46:G46"/>
    <mergeCell ref="H46:BC46"/>
    <mergeCell ref="BD46:BS46"/>
    <mergeCell ref="BT46:CD46"/>
    <mergeCell ref="CE46:DA46"/>
    <mergeCell ref="A47:G47"/>
    <mergeCell ref="H47:BC47"/>
    <mergeCell ref="BD47:BS47"/>
    <mergeCell ref="BT47:CD47"/>
    <mergeCell ref="CE47:DA47"/>
    <mergeCell ref="A48:G48"/>
    <mergeCell ref="H48:BC48"/>
    <mergeCell ref="BD48:BS48"/>
    <mergeCell ref="BT48:CD48"/>
    <mergeCell ref="CE48:DA48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88"/>
  <sheetViews>
    <sheetView topLeftCell="A70" zoomScaleNormal="100" zoomScaleSheetLayoutView="100" workbookViewId="0">
      <selection activeCell="CJ76" sqref="CJ76:DA76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67" t="s">
        <v>152</v>
      </c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</row>
    <row r="3" spans="1:161" s="3" customFormat="1" ht="15.75" x14ac:dyDescent="0.25">
      <c r="A3" s="100" t="s">
        <v>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</row>
    <row r="4" spans="1:161" s="2" customFormat="1" ht="15" x14ac:dyDescent="0.2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</row>
    <row r="5" spans="1:161" s="2" customFormat="1" ht="15" x14ac:dyDescent="0.25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</row>
    <row r="6" spans="1:161" s="21" customFormat="1" ht="13.5" customHeight="1" x14ac:dyDescent="0.2">
      <c r="A6" s="61" t="s">
        <v>4</v>
      </c>
      <c r="B6" s="62"/>
      <c r="C6" s="62"/>
      <c r="D6" s="62"/>
      <c r="E6" s="62"/>
      <c r="F6" s="63"/>
      <c r="G6" s="61" t="s">
        <v>5</v>
      </c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3"/>
      <c r="Y6" s="61" t="s">
        <v>6</v>
      </c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3"/>
      <c r="AO6" s="68" t="s">
        <v>7</v>
      </c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70"/>
      <c r="DI6" s="61" t="s">
        <v>8</v>
      </c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3"/>
      <c r="DY6" s="61" t="s">
        <v>101</v>
      </c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3"/>
      <c r="EO6" s="61" t="s">
        <v>9</v>
      </c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3"/>
    </row>
    <row r="7" spans="1:161" s="21" customFormat="1" ht="13.5" customHeight="1" x14ac:dyDescent="0.2">
      <c r="A7" s="101"/>
      <c r="B7" s="102"/>
      <c r="C7" s="102"/>
      <c r="D7" s="102"/>
      <c r="E7" s="102"/>
      <c r="F7" s="103"/>
      <c r="G7" s="101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3"/>
      <c r="Y7" s="101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3"/>
      <c r="AO7" s="61" t="s">
        <v>10</v>
      </c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3"/>
      <c r="BF7" s="68" t="s">
        <v>11</v>
      </c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70"/>
      <c r="DI7" s="101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3"/>
      <c r="DY7" s="101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3"/>
      <c r="EO7" s="101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3"/>
    </row>
    <row r="8" spans="1:161" s="21" customFormat="1" ht="39.75" customHeight="1" x14ac:dyDescent="0.2">
      <c r="A8" s="104"/>
      <c r="B8" s="105"/>
      <c r="C8" s="105"/>
      <c r="D8" s="105"/>
      <c r="E8" s="105"/>
      <c r="F8" s="106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6"/>
      <c r="Y8" s="104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6"/>
      <c r="AO8" s="104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6"/>
      <c r="BF8" s="107" t="s">
        <v>12</v>
      </c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 t="s">
        <v>13</v>
      </c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 t="s">
        <v>14</v>
      </c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4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6"/>
      <c r="DY8" s="104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6"/>
      <c r="EO8" s="104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6"/>
    </row>
    <row r="9" spans="1:161" s="6" customFormat="1" x14ac:dyDescent="0.2">
      <c r="A9" s="60">
        <v>1</v>
      </c>
      <c r="B9" s="60"/>
      <c r="C9" s="60"/>
      <c r="D9" s="60"/>
      <c r="E9" s="60"/>
      <c r="F9" s="60"/>
      <c r="G9" s="60">
        <v>2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>
        <v>3</v>
      </c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>
        <v>4</v>
      </c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>
        <v>5</v>
      </c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>
        <v>6</v>
      </c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>
        <v>7</v>
      </c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>
        <v>8</v>
      </c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>
        <v>9</v>
      </c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>
        <v>10</v>
      </c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</row>
    <row r="10" spans="1:161" s="7" customFormat="1" ht="15" customHeight="1" x14ac:dyDescent="0.2">
      <c r="A10" s="108" t="s">
        <v>102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10"/>
    </row>
    <row r="11" spans="1:161" s="7" customFormat="1" ht="27.75" customHeight="1" x14ac:dyDescent="0.2">
      <c r="A11" s="50" t="s">
        <v>17</v>
      </c>
      <c r="B11" s="50"/>
      <c r="C11" s="50"/>
      <c r="D11" s="50"/>
      <c r="E11" s="50"/>
      <c r="F11" s="50"/>
      <c r="G11" s="51" t="s">
        <v>22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>
        <v>9</v>
      </c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>
        <f>BF11+BX11+CQ11</f>
        <v>10282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>
        <v>0</v>
      </c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>
        <v>0</v>
      </c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>
        <v>10282</v>
      </c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>
        <v>20</v>
      </c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>
        <v>1.7</v>
      </c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3">
        <f>Y11*AO11*12*1.7+81.97</f>
        <v>1887857.17</v>
      </c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</row>
    <row r="12" spans="1:161" s="7" customFormat="1" ht="15" customHeight="1" x14ac:dyDescent="0.2">
      <c r="A12" s="64" t="s">
        <v>103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8"/>
      <c r="Y12" s="52" t="s">
        <v>16</v>
      </c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 t="s">
        <v>16</v>
      </c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 t="s">
        <v>16</v>
      </c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 t="s">
        <v>16</v>
      </c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 t="s">
        <v>16</v>
      </c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 t="s">
        <v>16</v>
      </c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3">
        <f>EO11</f>
        <v>1887857.17</v>
      </c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</row>
    <row r="13" spans="1:161" s="7" customFormat="1" ht="15" customHeight="1" x14ac:dyDescent="0.2">
      <c r="A13" s="64" t="s">
        <v>104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8"/>
      <c r="Y13" s="52" t="s">
        <v>16</v>
      </c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 t="s">
        <v>16</v>
      </c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 t="s">
        <v>16</v>
      </c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 t="s">
        <v>16</v>
      </c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 t="s">
        <v>16</v>
      </c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 t="s">
        <v>16</v>
      </c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3">
        <f>EO12</f>
        <v>1887857.17</v>
      </c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</row>
    <row r="14" spans="1:161" s="7" customFormat="1" ht="15" customHeight="1" x14ac:dyDescent="0.2">
      <c r="A14" s="17"/>
      <c r="B14" s="17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</row>
    <row r="16" spans="1:161" s="4" customFormat="1" ht="41.25" customHeight="1" x14ac:dyDescent="0.2">
      <c r="A16" s="65" t="s">
        <v>153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</row>
    <row r="17" spans="1:105" s="2" customFormat="1" ht="10.5" customHeight="1" x14ac:dyDescent="0.25"/>
    <row r="18" spans="1:105" s="2" customFormat="1" ht="55.5" customHeight="1" x14ac:dyDescent="0.25">
      <c r="A18" s="61" t="s">
        <v>4</v>
      </c>
      <c r="B18" s="62"/>
      <c r="C18" s="62"/>
      <c r="D18" s="62"/>
      <c r="E18" s="62"/>
      <c r="F18" s="63"/>
      <c r="G18" s="61" t="s">
        <v>36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3"/>
      <c r="BW18" s="61" t="s">
        <v>37</v>
      </c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3"/>
      <c r="CM18" s="61" t="s">
        <v>38</v>
      </c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70"/>
    </row>
    <row r="19" spans="1:105" x14ac:dyDescent="0.2">
      <c r="A19" s="60">
        <v>1</v>
      </c>
      <c r="B19" s="60"/>
      <c r="C19" s="60"/>
      <c r="D19" s="60"/>
      <c r="E19" s="60"/>
      <c r="F19" s="60"/>
      <c r="G19" s="60">
        <v>2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>
        <v>3</v>
      </c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>
        <v>4</v>
      </c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</row>
    <row r="20" spans="1:105" s="2" customFormat="1" ht="21.75" customHeight="1" x14ac:dyDescent="0.25">
      <c r="A20" s="50" t="s">
        <v>17</v>
      </c>
      <c r="B20" s="50"/>
      <c r="C20" s="50"/>
      <c r="D20" s="50"/>
      <c r="E20" s="50"/>
      <c r="F20" s="50"/>
      <c r="G20" s="20"/>
      <c r="H20" s="55" t="s">
        <v>39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6"/>
      <c r="BW20" s="52" t="s">
        <v>16</v>
      </c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3">
        <f>CM21</f>
        <v>566357.17000000004</v>
      </c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</row>
    <row r="21" spans="1:105" x14ac:dyDescent="0.2">
      <c r="A21" s="78" t="s">
        <v>40</v>
      </c>
      <c r="B21" s="79"/>
      <c r="C21" s="79"/>
      <c r="D21" s="79"/>
      <c r="E21" s="79"/>
      <c r="F21" s="80"/>
      <c r="G21" s="10"/>
      <c r="H21" s="84" t="s">
        <v>11</v>
      </c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5"/>
      <c r="BW21" s="86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8"/>
      <c r="CM21" s="92">
        <v>566357.17000000004</v>
      </c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4"/>
    </row>
    <row r="22" spans="1:105" x14ac:dyDescent="0.2">
      <c r="A22" s="81"/>
      <c r="B22" s="82"/>
      <c r="C22" s="82"/>
      <c r="D22" s="82"/>
      <c r="E22" s="82"/>
      <c r="F22" s="83"/>
      <c r="G22" s="11"/>
      <c r="H22" s="98" t="s">
        <v>187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9"/>
      <c r="BW22" s="89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1"/>
      <c r="CM22" s="95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7"/>
    </row>
    <row r="23" spans="1:105" ht="13.5" customHeight="1" x14ac:dyDescent="0.2">
      <c r="A23" s="50" t="s">
        <v>41</v>
      </c>
      <c r="B23" s="50"/>
      <c r="C23" s="50"/>
      <c r="D23" s="50"/>
      <c r="E23" s="50"/>
      <c r="F23" s="50"/>
      <c r="G23" s="20"/>
      <c r="H23" s="76" t="s">
        <v>42</v>
      </c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7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</row>
    <row r="24" spans="1:105" ht="26.25" customHeight="1" x14ac:dyDescent="0.2">
      <c r="A24" s="50" t="s">
        <v>43</v>
      </c>
      <c r="B24" s="50"/>
      <c r="C24" s="50"/>
      <c r="D24" s="50"/>
      <c r="E24" s="50"/>
      <c r="F24" s="50"/>
      <c r="G24" s="20"/>
      <c r="H24" s="76" t="s">
        <v>44</v>
      </c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7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</row>
    <row r="25" spans="1:105" ht="26.25" customHeight="1" x14ac:dyDescent="0.2">
      <c r="A25" s="50" t="s">
        <v>18</v>
      </c>
      <c r="B25" s="50"/>
      <c r="C25" s="50"/>
      <c r="D25" s="50"/>
      <c r="E25" s="50"/>
      <c r="F25" s="50"/>
      <c r="G25" s="20"/>
      <c r="H25" s="55" t="s">
        <v>45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6"/>
      <c r="BW25" s="52" t="s">
        <v>16</v>
      </c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3">
        <f>CM29</f>
        <v>3775.71</v>
      </c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</row>
    <row r="26" spans="1:105" x14ac:dyDescent="0.2">
      <c r="A26" s="78" t="s">
        <v>46</v>
      </c>
      <c r="B26" s="79"/>
      <c r="C26" s="79"/>
      <c r="D26" s="79"/>
      <c r="E26" s="79"/>
      <c r="F26" s="80"/>
      <c r="G26" s="10"/>
      <c r="H26" s="84" t="s">
        <v>11</v>
      </c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5"/>
      <c r="BW26" s="86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8"/>
      <c r="CM26" s="92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4"/>
    </row>
    <row r="27" spans="1:105" ht="25.5" customHeight="1" x14ac:dyDescent="0.2">
      <c r="A27" s="81"/>
      <c r="B27" s="82"/>
      <c r="C27" s="82"/>
      <c r="D27" s="82"/>
      <c r="E27" s="82"/>
      <c r="F27" s="83"/>
      <c r="G27" s="11"/>
      <c r="H27" s="98" t="s">
        <v>47</v>
      </c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9"/>
      <c r="BW27" s="89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1"/>
      <c r="CM27" s="95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7"/>
    </row>
    <row r="28" spans="1:105" ht="26.25" customHeight="1" x14ac:dyDescent="0.2">
      <c r="A28" s="50" t="s">
        <v>48</v>
      </c>
      <c r="B28" s="50"/>
      <c r="C28" s="50"/>
      <c r="D28" s="50"/>
      <c r="E28" s="50"/>
      <c r="F28" s="50"/>
      <c r="G28" s="20"/>
      <c r="H28" s="76" t="s">
        <v>49</v>
      </c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7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</row>
    <row r="29" spans="1:105" ht="27" customHeight="1" x14ac:dyDescent="0.2">
      <c r="A29" s="50" t="s">
        <v>50</v>
      </c>
      <c r="B29" s="50"/>
      <c r="C29" s="50"/>
      <c r="D29" s="50"/>
      <c r="E29" s="50"/>
      <c r="F29" s="50"/>
      <c r="G29" s="20"/>
      <c r="H29" s="76" t="s">
        <v>51</v>
      </c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7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3">
        <v>3775.71</v>
      </c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</row>
    <row r="30" spans="1:105" ht="27" customHeight="1" x14ac:dyDescent="0.2">
      <c r="A30" s="50" t="s">
        <v>52</v>
      </c>
      <c r="B30" s="50"/>
      <c r="C30" s="50"/>
      <c r="D30" s="50"/>
      <c r="E30" s="50"/>
      <c r="F30" s="50"/>
      <c r="G30" s="20"/>
      <c r="H30" s="76" t="s">
        <v>53</v>
      </c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7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</row>
    <row r="31" spans="1:105" ht="27" customHeight="1" x14ac:dyDescent="0.2">
      <c r="A31" s="50" t="s">
        <v>54</v>
      </c>
      <c r="B31" s="50"/>
      <c r="C31" s="50"/>
      <c r="D31" s="50"/>
      <c r="E31" s="50"/>
      <c r="F31" s="50"/>
      <c r="G31" s="20"/>
      <c r="H31" s="76" t="s">
        <v>53</v>
      </c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7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</row>
    <row r="32" spans="1:105" ht="26.25" customHeight="1" x14ac:dyDescent="0.2">
      <c r="A32" s="50" t="s">
        <v>19</v>
      </c>
      <c r="B32" s="50"/>
      <c r="C32" s="50"/>
      <c r="D32" s="50"/>
      <c r="E32" s="50"/>
      <c r="F32" s="50"/>
      <c r="G32" s="20"/>
      <c r="H32" s="55" t="s">
        <v>55</v>
      </c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6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</row>
    <row r="33" spans="1:105" ht="13.5" customHeight="1" x14ac:dyDescent="0.2">
      <c r="A33" s="50"/>
      <c r="B33" s="50"/>
      <c r="C33" s="50"/>
      <c r="D33" s="50"/>
      <c r="E33" s="50"/>
      <c r="F33" s="50"/>
      <c r="G33" s="64" t="s">
        <v>15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8"/>
      <c r="BW33" s="52" t="s">
        <v>16</v>
      </c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3">
        <f>CM20+CM25+CM32</f>
        <v>570132.88</v>
      </c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</row>
    <row r="34" spans="1:105" ht="13.5" customHeight="1" x14ac:dyDescent="0.2">
      <c r="A34" s="50"/>
      <c r="B34" s="50"/>
      <c r="C34" s="50"/>
      <c r="D34" s="50"/>
      <c r="E34" s="50"/>
      <c r="F34" s="50"/>
      <c r="G34" s="64" t="s">
        <v>11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8"/>
      <c r="BW34" s="52" t="s">
        <v>16</v>
      </c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</row>
    <row r="35" spans="1:105" ht="13.5" customHeight="1" x14ac:dyDescent="0.2">
      <c r="A35" s="50"/>
      <c r="B35" s="50"/>
      <c r="C35" s="50"/>
      <c r="D35" s="50"/>
      <c r="E35" s="50"/>
      <c r="F35" s="50"/>
      <c r="G35" s="64" t="s">
        <v>109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8"/>
      <c r="BW35" s="52" t="s">
        <v>16</v>
      </c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3">
        <v>570132.88</v>
      </c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</row>
    <row r="36" spans="1:105" s="2" customFormat="1" ht="3.75" customHeight="1" x14ac:dyDescent="0.25"/>
    <row r="37" spans="1:105" s="12" customFormat="1" ht="48" customHeight="1" x14ac:dyDescent="0.2">
      <c r="A37" s="74" t="s">
        <v>56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</row>
    <row r="39" spans="1:105" s="4" customFormat="1" ht="14.25" x14ac:dyDescent="0.2">
      <c r="A39" s="59" t="s">
        <v>57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</row>
    <row r="40" spans="1:105" s="2" customFormat="1" ht="6" customHeight="1" x14ac:dyDescent="0.25"/>
    <row r="41" spans="1:105" s="21" customFormat="1" ht="45" customHeight="1" x14ac:dyDescent="0.2">
      <c r="A41" s="61" t="s">
        <v>4</v>
      </c>
      <c r="B41" s="62"/>
      <c r="C41" s="62"/>
      <c r="D41" s="62"/>
      <c r="E41" s="62"/>
      <c r="F41" s="62"/>
      <c r="G41" s="63"/>
      <c r="H41" s="61" t="s">
        <v>58</v>
      </c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3"/>
      <c r="BD41" s="61" t="s">
        <v>59</v>
      </c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3"/>
      <c r="BT41" s="61" t="s">
        <v>60</v>
      </c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3"/>
      <c r="CJ41" s="61" t="s">
        <v>61</v>
      </c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3"/>
    </row>
    <row r="42" spans="1:105" s="6" customFormat="1" x14ac:dyDescent="0.2">
      <c r="A42" s="60">
        <v>1</v>
      </c>
      <c r="B42" s="60"/>
      <c r="C42" s="60"/>
      <c r="D42" s="60"/>
      <c r="E42" s="60"/>
      <c r="F42" s="60"/>
      <c r="G42" s="60"/>
      <c r="H42" s="60">
        <v>2</v>
      </c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>
        <v>3</v>
      </c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>
        <v>4</v>
      </c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>
        <v>5</v>
      </c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</row>
    <row r="43" spans="1:105" s="7" customFormat="1" ht="15" customHeight="1" x14ac:dyDescent="0.2">
      <c r="A43" s="50" t="s">
        <v>110</v>
      </c>
      <c r="B43" s="50"/>
      <c r="C43" s="50"/>
      <c r="D43" s="50"/>
      <c r="E43" s="50"/>
      <c r="F43" s="50"/>
      <c r="G43" s="50"/>
      <c r="H43" s="51" t="s">
        <v>111</v>
      </c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2">
        <v>0</v>
      </c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>
        <v>0</v>
      </c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3">
        <v>30000</v>
      </c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</row>
    <row r="44" spans="1:105" s="7" customFormat="1" ht="15" customHeight="1" x14ac:dyDescent="0.2">
      <c r="A44" s="50" t="s">
        <v>18</v>
      </c>
      <c r="B44" s="50"/>
      <c r="C44" s="50"/>
      <c r="D44" s="50"/>
      <c r="E44" s="50"/>
      <c r="F44" s="50"/>
      <c r="G44" s="50"/>
      <c r="H44" s="51" t="s">
        <v>157</v>
      </c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3">
        <v>0</v>
      </c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</row>
    <row r="45" spans="1:105" s="7" customFormat="1" ht="15" customHeight="1" x14ac:dyDescent="0.2">
      <c r="A45" s="50" t="s">
        <v>19</v>
      </c>
      <c r="B45" s="50"/>
      <c r="C45" s="50"/>
      <c r="D45" s="50"/>
      <c r="E45" s="50"/>
      <c r="F45" s="50"/>
      <c r="G45" s="50"/>
      <c r="H45" s="51" t="s">
        <v>158</v>
      </c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3">
        <v>950000</v>
      </c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</row>
    <row r="46" spans="1:105" s="7" customFormat="1" ht="15" customHeight="1" x14ac:dyDescent="0.2">
      <c r="A46" s="50" t="s">
        <v>23</v>
      </c>
      <c r="B46" s="50"/>
      <c r="C46" s="50"/>
      <c r="D46" s="50"/>
      <c r="E46" s="50"/>
      <c r="F46" s="50"/>
      <c r="G46" s="50"/>
      <c r="H46" s="51" t="s">
        <v>184</v>
      </c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3">
        <v>0</v>
      </c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</row>
    <row r="47" spans="1:105" s="7" customFormat="1" ht="15" customHeight="1" x14ac:dyDescent="0.2">
      <c r="A47" s="50"/>
      <c r="B47" s="50"/>
      <c r="C47" s="50"/>
      <c r="D47" s="50"/>
      <c r="E47" s="50"/>
      <c r="F47" s="50"/>
      <c r="G47" s="50"/>
      <c r="H47" s="57" t="s">
        <v>15</v>
      </c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8"/>
      <c r="BD47" s="52" t="s">
        <v>16</v>
      </c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 t="s">
        <v>16</v>
      </c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3">
        <f>CJ43+CJ44+CJ45+CJ46</f>
        <v>980000</v>
      </c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</row>
    <row r="48" spans="1:105" s="7" customFormat="1" ht="15" customHeight="1" x14ac:dyDescent="0.2">
      <c r="A48" s="47"/>
      <c r="B48" s="47"/>
      <c r="C48" s="47"/>
      <c r="D48" s="47"/>
      <c r="E48" s="47"/>
      <c r="F48" s="47"/>
      <c r="G48" s="47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</row>
    <row r="49" spans="1:105" s="7" customFormat="1" ht="63" customHeight="1" x14ac:dyDescent="0.2">
      <c r="A49" s="25"/>
      <c r="B49" s="25"/>
      <c r="C49" s="25"/>
      <c r="D49" s="25"/>
      <c r="E49" s="25"/>
      <c r="F49" s="25"/>
      <c r="G49" s="25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</row>
    <row r="50" spans="1:105" s="4" customFormat="1" ht="14.25" x14ac:dyDescent="0.2">
      <c r="A50" s="59" t="s">
        <v>181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</row>
    <row r="51" spans="1:105" s="2" customFormat="1" ht="10.5" customHeight="1" x14ac:dyDescent="0.25"/>
    <row r="52" spans="1:105" s="2" customFormat="1" ht="30" customHeight="1" x14ac:dyDescent="0.25">
      <c r="A52" s="61" t="s">
        <v>4</v>
      </c>
      <c r="B52" s="62"/>
      <c r="C52" s="62"/>
      <c r="D52" s="62"/>
      <c r="E52" s="62"/>
      <c r="F52" s="62"/>
      <c r="G52" s="63"/>
      <c r="H52" s="61" t="s">
        <v>63</v>
      </c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3"/>
      <c r="BT52" s="61" t="s">
        <v>93</v>
      </c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3"/>
      <c r="CJ52" s="61" t="s">
        <v>94</v>
      </c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3"/>
    </row>
    <row r="53" spans="1:105" x14ac:dyDescent="0.2">
      <c r="A53" s="60">
        <v>1</v>
      </c>
      <c r="B53" s="60"/>
      <c r="C53" s="60"/>
      <c r="D53" s="60"/>
      <c r="E53" s="60"/>
      <c r="F53" s="60"/>
      <c r="G53" s="60"/>
      <c r="H53" s="60">
        <v>2</v>
      </c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>
        <v>3</v>
      </c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>
        <v>4</v>
      </c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</row>
    <row r="54" spans="1:105" s="2" customFormat="1" ht="15" customHeight="1" x14ac:dyDescent="0.25">
      <c r="A54" s="50" t="s">
        <v>17</v>
      </c>
      <c r="B54" s="50"/>
      <c r="C54" s="50"/>
      <c r="D54" s="50"/>
      <c r="E54" s="50"/>
      <c r="F54" s="50"/>
      <c r="G54" s="50"/>
      <c r="H54" s="54" t="s">
        <v>182</v>
      </c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6"/>
      <c r="BT54" s="52">
        <v>1</v>
      </c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3">
        <v>0</v>
      </c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</row>
    <row r="55" spans="1:105" s="2" customFormat="1" ht="15" customHeight="1" x14ac:dyDescent="0.25">
      <c r="A55" s="50" t="s">
        <v>18</v>
      </c>
      <c r="B55" s="50"/>
      <c r="C55" s="50"/>
      <c r="D55" s="50"/>
      <c r="E55" s="50"/>
      <c r="F55" s="50"/>
      <c r="G55" s="50"/>
      <c r="H55" s="54" t="s">
        <v>183</v>
      </c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6"/>
      <c r="BT55" s="52">
        <v>1</v>
      </c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3">
        <v>0</v>
      </c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</row>
    <row r="56" spans="1:105" s="2" customFormat="1" ht="15" customHeight="1" x14ac:dyDescent="0.25">
      <c r="A56" s="50"/>
      <c r="B56" s="50"/>
      <c r="C56" s="50"/>
      <c r="D56" s="50"/>
      <c r="E56" s="50"/>
      <c r="F56" s="50"/>
      <c r="G56" s="50"/>
      <c r="H56" s="114" t="s">
        <v>15</v>
      </c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6"/>
      <c r="BT56" s="52" t="s">
        <v>16</v>
      </c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3">
        <f>SUM(CJ54:DA55)</f>
        <v>0</v>
      </c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</row>
    <row r="57" spans="1:105" s="2" customFormat="1" ht="15" customHeight="1" x14ac:dyDescent="0.25">
      <c r="A57" s="37"/>
      <c r="B57" s="37"/>
      <c r="C57" s="37"/>
      <c r="D57" s="37"/>
      <c r="E57" s="37"/>
      <c r="F57" s="37"/>
      <c r="G57" s="37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</row>
    <row r="58" spans="1:105" s="2" customFormat="1" ht="15" customHeight="1" x14ac:dyDescent="0.25">
      <c r="A58" s="37"/>
      <c r="B58" s="37"/>
      <c r="C58" s="37"/>
      <c r="D58" s="37"/>
      <c r="E58" s="37"/>
      <c r="F58" s="37"/>
      <c r="G58" s="3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</row>
    <row r="59" spans="1:105" s="4" customFormat="1" ht="14.25" x14ac:dyDescent="0.2">
      <c r="A59" s="59" t="s">
        <v>166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</row>
    <row r="60" spans="1:105" s="4" customFormat="1" ht="14.25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</row>
    <row r="61" spans="1:105" s="4" customFormat="1" ht="14.25" x14ac:dyDescent="0.2">
      <c r="A61" s="59" t="s">
        <v>159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</row>
    <row r="62" spans="1:105" s="2" customFormat="1" ht="10.5" customHeight="1" x14ac:dyDescent="0.25"/>
    <row r="63" spans="1:105" s="2" customFormat="1" ht="30" customHeight="1" x14ac:dyDescent="0.25">
      <c r="A63" s="61" t="s">
        <v>4</v>
      </c>
      <c r="B63" s="62"/>
      <c r="C63" s="62"/>
      <c r="D63" s="62"/>
      <c r="E63" s="62"/>
      <c r="F63" s="62"/>
      <c r="G63" s="63"/>
      <c r="H63" s="61" t="s">
        <v>63</v>
      </c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3"/>
      <c r="BT63" s="61" t="s">
        <v>93</v>
      </c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3"/>
      <c r="CJ63" s="61" t="s">
        <v>94</v>
      </c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3"/>
    </row>
    <row r="64" spans="1:105" x14ac:dyDescent="0.2">
      <c r="A64" s="60">
        <v>1</v>
      </c>
      <c r="B64" s="60"/>
      <c r="C64" s="60"/>
      <c r="D64" s="60"/>
      <c r="E64" s="60"/>
      <c r="F64" s="60"/>
      <c r="G64" s="60"/>
      <c r="H64" s="60">
        <v>2</v>
      </c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>
        <v>3</v>
      </c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>
        <v>4</v>
      </c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</row>
    <row r="65" spans="1:105" s="2" customFormat="1" ht="15" customHeight="1" x14ac:dyDescent="0.25">
      <c r="A65" s="50" t="s">
        <v>17</v>
      </c>
      <c r="B65" s="50"/>
      <c r="C65" s="50"/>
      <c r="D65" s="50"/>
      <c r="E65" s="50"/>
      <c r="F65" s="50"/>
      <c r="G65" s="50"/>
      <c r="H65" s="54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6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3">
        <v>0</v>
      </c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</row>
    <row r="66" spans="1:105" s="2" customFormat="1" ht="15" customHeight="1" x14ac:dyDescent="0.25">
      <c r="A66" s="50" t="s">
        <v>18</v>
      </c>
      <c r="B66" s="50"/>
      <c r="C66" s="50"/>
      <c r="D66" s="50"/>
      <c r="E66" s="50"/>
      <c r="F66" s="50"/>
      <c r="G66" s="50"/>
      <c r="H66" s="54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6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3">
        <v>0</v>
      </c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</row>
    <row r="67" spans="1:105" s="2" customFormat="1" ht="15" customHeight="1" x14ac:dyDescent="0.25">
      <c r="A67" s="50"/>
      <c r="B67" s="50"/>
      <c r="C67" s="50"/>
      <c r="D67" s="50"/>
      <c r="E67" s="50"/>
      <c r="F67" s="50"/>
      <c r="G67" s="50"/>
      <c r="H67" s="114" t="s">
        <v>15</v>
      </c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6"/>
      <c r="BT67" s="52" t="s">
        <v>16</v>
      </c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3">
        <f>CJ65+CJ66</f>
        <v>0</v>
      </c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</row>
    <row r="68" spans="1:105" s="7" customFormat="1" ht="15" customHeight="1" x14ac:dyDescent="0.2">
      <c r="A68" s="25"/>
      <c r="B68" s="25"/>
      <c r="C68" s="25"/>
      <c r="D68" s="25"/>
      <c r="E68" s="25"/>
      <c r="F68" s="25"/>
      <c r="G68" s="25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</row>
    <row r="69" spans="1:105" s="7" customFormat="1" ht="15" customHeight="1" x14ac:dyDescent="0.2">
      <c r="A69" s="22"/>
      <c r="B69" s="22"/>
      <c r="C69" s="22"/>
      <c r="D69" s="22"/>
      <c r="E69" s="22"/>
      <c r="F69" s="22"/>
      <c r="G69" s="22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</row>
    <row r="70" spans="1:105" s="4" customFormat="1" ht="28.5" customHeight="1" x14ac:dyDescent="0.2">
      <c r="A70" s="65" t="s">
        <v>160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</row>
    <row r="71" spans="1:105" s="2" customFormat="1" ht="10.5" customHeight="1" x14ac:dyDescent="0.25"/>
    <row r="72" spans="1:105" s="29" customFormat="1" ht="30" customHeight="1" x14ac:dyDescent="0.2">
      <c r="A72" s="61" t="s">
        <v>4</v>
      </c>
      <c r="B72" s="62"/>
      <c r="C72" s="62"/>
      <c r="D72" s="62"/>
      <c r="E72" s="62"/>
      <c r="F72" s="62"/>
      <c r="G72" s="63"/>
      <c r="H72" s="61" t="s">
        <v>63</v>
      </c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3"/>
      <c r="BD72" s="61" t="s">
        <v>85</v>
      </c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3"/>
      <c r="BT72" s="61" t="s">
        <v>96</v>
      </c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3"/>
      <c r="CJ72" s="61" t="s">
        <v>97</v>
      </c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3"/>
    </row>
    <row r="73" spans="1:105" s="6" customFormat="1" x14ac:dyDescent="0.2">
      <c r="A73" s="60"/>
      <c r="B73" s="60"/>
      <c r="C73" s="60"/>
      <c r="D73" s="60"/>
      <c r="E73" s="60"/>
      <c r="F73" s="60"/>
      <c r="G73" s="60"/>
      <c r="H73" s="60">
        <v>1</v>
      </c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>
        <v>2</v>
      </c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>
        <v>3</v>
      </c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>
        <v>4</v>
      </c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</row>
    <row r="74" spans="1:105" s="7" customFormat="1" ht="15" customHeight="1" x14ac:dyDescent="0.2">
      <c r="A74" s="50" t="s">
        <v>17</v>
      </c>
      <c r="B74" s="50"/>
      <c r="C74" s="50"/>
      <c r="D74" s="50"/>
      <c r="E74" s="50"/>
      <c r="F74" s="50"/>
      <c r="G74" s="50"/>
      <c r="H74" s="51" t="s">
        <v>154</v>
      </c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2">
        <v>1</v>
      </c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3">
        <v>0</v>
      </c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</row>
    <row r="75" spans="1:105" s="7" customFormat="1" ht="23.25" customHeight="1" x14ac:dyDescent="0.2">
      <c r="A75" s="50" t="s">
        <v>18</v>
      </c>
      <c r="B75" s="50"/>
      <c r="C75" s="50"/>
      <c r="D75" s="50"/>
      <c r="E75" s="50"/>
      <c r="F75" s="50"/>
      <c r="G75" s="50"/>
      <c r="H75" s="51" t="s">
        <v>155</v>
      </c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2">
        <v>1</v>
      </c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3">
        <v>153248.4</v>
      </c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</row>
    <row r="76" spans="1:105" s="7" customFormat="1" ht="22.5" customHeight="1" x14ac:dyDescent="0.2">
      <c r="A76" s="50" t="s">
        <v>19</v>
      </c>
      <c r="B76" s="50"/>
      <c r="C76" s="50"/>
      <c r="D76" s="50"/>
      <c r="E76" s="50"/>
      <c r="F76" s="50"/>
      <c r="G76" s="50"/>
      <c r="H76" s="51" t="s">
        <v>156</v>
      </c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2">
        <v>1</v>
      </c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3">
        <v>45800</v>
      </c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</row>
    <row r="77" spans="1:105" s="7" customFormat="1" ht="15" customHeight="1" x14ac:dyDescent="0.2">
      <c r="A77" s="50" t="s">
        <v>23</v>
      </c>
      <c r="B77" s="50"/>
      <c r="C77" s="50"/>
      <c r="D77" s="50"/>
      <c r="E77" s="50"/>
      <c r="F77" s="50"/>
      <c r="G77" s="50"/>
      <c r="H77" s="51" t="s">
        <v>170</v>
      </c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3">
        <v>0</v>
      </c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</row>
    <row r="78" spans="1:105" s="7" customFormat="1" ht="15" customHeight="1" x14ac:dyDescent="0.2">
      <c r="A78" s="50" t="s">
        <v>116</v>
      </c>
      <c r="B78" s="50"/>
      <c r="C78" s="50"/>
      <c r="D78" s="50"/>
      <c r="E78" s="50"/>
      <c r="F78" s="50"/>
      <c r="G78" s="50"/>
      <c r="H78" s="51" t="s">
        <v>178</v>
      </c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3">
        <v>0</v>
      </c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</row>
    <row r="79" spans="1:105" s="7" customFormat="1" ht="15" customHeight="1" x14ac:dyDescent="0.2">
      <c r="A79" s="50" t="s">
        <v>142</v>
      </c>
      <c r="B79" s="50"/>
      <c r="C79" s="50"/>
      <c r="D79" s="50"/>
      <c r="E79" s="50"/>
      <c r="F79" s="50"/>
      <c r="G79" s="50"/>
      <c r="H79" s="51" t="s">
        <v>179</v>
      </c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3">
        <v>0</v>
      </c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</row>
    <row r="80" spans="1:105" s="7" customFormat="1" ht="15" customHeight="1" x14ac:dyDescent="0.2">
      <c r="A80" s="50" t="s">
        <v>143</v>
      </c>
      <c r="B80" s="50"/>
      <c r="C80" s="50"/>
      <c r="D80" s="50"/>
      <c r="E80" s="50"/>
      <c r="F80" s="50"/>
      <c r="G80" s="50"/>
      <c r="H80" s="51" t="s">
        <v>180</v>
      </c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3">
        <v>0</v>
      </c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</row>
    <row r="81" spans="1:161" s="7" customFormat="1" ht="15" customHeight="1" x14ac:dyDescent="0.2">
      <c r="A81" s="50"/>
      <c r="B81" s="50"/>
      <c r="C81" s="50"/>
      <c r="D81" s="50"/>
      <c r="E81" s="50"/>
      <c r="F81" s="50"/>
      <c r="G81" s="50"/>
      <c r="H81" s="57" t="s">
        <v>15</v>
      </c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8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 t="s">
        <v>16</v>
      </c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3">
        <f>CJ74+CJ75+CJ80+CJ76+CJ77+CJ78+CJ79</f>
        <v>199048.4</v>
      </c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</row>
    <row r="82" spans="1:161" s="7" customFormat="1" ht="15" customHeight="1" x14ac:dyDescent="0.2">
      <c r="A82" s="25"/>
      <c r="B82" s="25"/>
      <c r="C82" s="25"/>
      <c r="D82" s="25"/>
      <c r="E82" s="25"/>
      <c r="F82" s="25"/>
      <c r="G82" s="25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</row>
    <row r="83" spans="1:161" s="7" customFormat="1" ht="15" customHeight="1" x14ac:dyDescent="0.2">
      <c r="A83" s="25"/>
      <c r="B83" s="25"/>
      <c r="C83" s="25"/>
      <c r="D83" s="25"/>
      <c r="E83" s="25"/>
      <c r="F83" s="25"/>
      <c r="G83" s="25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</row>
    <row r="84" spans="1:161" s="7" customFormat="1" ht="15" customHeight="1" x14ac:dyDescent="0.2">
      <c r="A84" s="22"/>
      <c r="B84" s="22"/>
      <c r="C84" s="22"/>
      <c r="D84" s="22"/>
      <c r="E84" s="22"/>
      <c r="F84" s="22"/>
      <c r="G84" s="22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</row>
    <row r="85" spans="1:161" s="4" customFormat="1" ht="24.75" customHeight="1" x14ac:dyDescent="0.2">
      <c r="A85" s="8" t="s">
        <v>129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119">
        <f>EO13+CM35+CJ47+CJ67+CJ81+CJ56</f>
        <v>3637038.4499999997</v>
      </c>
      <c r="BX85" s="120"/>
      <c r="BY85" s="120"/>
      <c r="BZ85" s="120"/>
      <c r="CA85" s="120"/>
      <c r="CB85" s="120"/>
      <c r="CC85" s="120"/>
      <c r="CD85" s="120"/>
      <c r="CE85" s="120"/>
      <c r="CF85" s="120"/>
      <c r="CG85" s="120"/>
      <c r="CH85" s="120"/>
      <c r="CI85" s="120"/>
      <c r="CJ85" s="120"/>
      <c r="CK85" s="120"/>
      <c r="CL85" s="120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</row>
    <row r="86" spans="1:161" ht="13.5" customHeight="1" x14ac:dyDescent="0.2">
      <c r="A86" s="111"/>
      <c r="B86" s="111"/>
      <c r="C86" s="111"/>
      <c r="D86" s="111"/>
      <c r="E86" s="111"/>
      <c r="F86" s="111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  <c r="CI86" s="113"/>
      <c r="CJ86" s="113"/>
      <c r="CK86" s="113"/>
      <c r="CL86" s="1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</row>
    <row r="87" spans="1:161" ht="13.5" customHeight="1" x14ac:dyDescent="0.2">
      <c r="A87" s="111"/>
      <c r="B87" s="111"/>
      <c r="C87" s="111"/>
      <c r="D87" s="111"/>
      <c r="E87" s="111"/>
      <c r="F87" s="111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113"/>
      <c r="CL87" s="1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</row>
    <row r="88" spans="1:161" ht="13.5" customHeight="1" x14ac:dyDescent="0.2">
      <c r="A88" s="111"/>
      <c r="B88" s="111"/>
      <c r="C88" s="111"/>
      <c r="D88" s="111"/>
      <c r="E88" s="111"/>
      <c r="F88" s="111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113"/>
      <c r="CL88" s="1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</row>
  </sheetData>
  <mergeCells count="264">
    <mergeCell ref="A81:G81"/>
    <mergeCell ref="H81:BC81"/>
    <mergeCell ref="BD81:BS81"/>
    <mergeCell ref="BT81:CI81"/>
    <mergeCell ref="CJ81:DA81"/>
    <mergeCell ref="A64:G64"/>
    <mergeCell ref="H64:BS64"/>
    <mergeCell ref="BT64:CI64"/>
    <mergeCell ref="CJ64:DA64"/>
    <mergeCell ref="A66:G66"/>
    <mergeCell ref="H66:BS66"/>
    <mergeCell ref="BT66:CI66"/>
    <mergeCell ref="CJ66:DA66"/>
    <mergeCell ref="A76:G76"/>
    <mergeCell ref="H76:BC76"/>
    <mergeCell ref="BD76:BS76"/>
    <mergeCell ref="BT76:CI76"/>
    <mergeCell ref="CJ76:DA76"/>
    <mergeCell ref="A80:G80"/>
    <mergeCell ref="H80:BC80"/>
    <mergeCell ref="BD80:BS80"/>
    <mergeCell ref="BT80:CI80"/>
    <mergeCell ref="CJ80:DA80"/>
    <mergeCell ref="BT73:CI73"/>
    <mergeCell ref="A67:G67"/>
    <mergeCell ref="H67:BS67"/>
    <mergeCell ref="BT67:CI67"/>
    <mergeCell ref="CJ67:DA67"/>
    <mergeCell ref="A59:DA59"/>
    <mergeCell ref="A46:G46"/>
    <mergeCell ref="H46:BC46"/>
    <mergeCell ref="BD46:BS46"/>
    <mergeCell ref="BT46:CI46"/>
    <mergeCell ref="CJ46:DA46"/>
    <mergeCell ref="A65:G65"/>
    <mergeCell ref="H65:BS65"/>
    <mergeCell ref="BT65:CI65"/>
    <mergeCell ref="CJ65:DA65"/>
    <mergeCell ref="A61:DA61"/>
    <mergeCell ref="A63:G63"/>
    <mergeCell ref="H63:BS63"/>
    <mergeCell ref="BT63:CI63"/>
    <mergeCell ref="CJ63:DA63"/>
    <mergeCell ref="A47:G47"/>
    <mergeCell ref="H47:BC47"/>
    <mergeCell ref="BD47:BS47"/>
    <mergeCell ref="BT47:CI47"/>
    <mergeCell ref="CJ47:DA47"/>
    <mergeCell ref="CJ73:DA73"/>
    <mergeCell ref="A74:G74"/>
    <mergeCell ref="H74:BC74"/>
    <mergeCell ref="BD74:BS74"/>
    <mergeCell ref="BT74:CI74"/>
    <mergeCell ref="CJ74:DA74"/>
    <mergeCell ref="A75:G75"/>
    <mergeCell ref="H75:BC75"/>
    <mergeCell ref="BD75:BS75"/>
    <mergeCell ref="BT75:CI75"/>
    <mergeCell ref="CJ75:DA75"/>
    <mergeCell ref="A88:F88"/>
    <mergeCell ref="G88:BV88"/>
    <mergeCell ref="BW88:CL88"/>
    <mergeCell ref="A86:F86"/>
    <mergeCell ref="G86:BV86"/>
    <mergeCell ref="BW86:CL86"/>
    <mergeCell ref="A87:F87"/>
    <mergeCell ref="G87:BV87"/>
    <mergeCell ref="BW87:CL87"/>
    <mergeCell ref="BW85:CL85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  <mergeCell ref="DY6:EN8"/>
    <mergeCell ref="EO6:FE8"/>
    <mergeCell ref="AO7:BE8"/>
    <mergeCell ref="BF7:DH7"/>
    <mergeCell ref="A70:DA70"/>
    <mergeCell ref="A72:G72"/>
    <mergeCell ref="H72:BC72"/>
    <mergeCell ref="BD72:BS72"/>
    <mergeCell ref="BT72:CI72"/>
    <mergeCell ref="CJ72:DA72"/>
    <mergeCell ref="A73:G73"/>
    <mergeCell ref="H73:BC73"/>
    <mergeCell ref="BD73:BS73"/>
    <mergeCell ref="A10:FE10"/>
    <mergeCell ref="DI9:DX9"/>
    <mergeCell ref="DY9:EN9"/>
    <mergeCell ref="EO9:FE9"/>
    <mergeCell ref="BF8:BW8"/>
    <mergeCell ref="BX8:CP8"/>
    <mergeCell ref="CQ8:DH8"/>
    <mergeCell ref="A9:F9"/>
    <mergeCell ref="G9:X9"/>
    <mergeCell ref="Y9:AN9"/>
    <mergeCell ref="AO9:BE9"/>
    <mergeCell ref="BF9:BW9"/>
    <mergeCell ref="BX9:CP9"/>
    <mergeCell ref="CQ9:DH9"/>
    <mergeCell ref="BX11:CP11"/>
    <mergeCell ref="CQ11:DH11"/>
    <mergeCell ref="DI11:DX11"/>
    <mergeCell ref="DY11:EN11"/>
    <mergeCell ref="EO11:FE11"/>
    <mergeCell ref="A11:F11"/>
    <mergeCell ref="G11:X11"/>
    <mergeCell ref="Y11:AN11"/>
    <mergeCell ref="AO11:BE11"/>
    <mergeCell ref="BF11:BW11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DI13:DX13"/>
    <mergeCell ref="DY13:EN13"/>
    <mergeCell ref="EO13:FE13"/>
    <mergeCell ref="A12:X12"/>
    <mergeCell ref="Y12:AN12"/>
    <mergeCell ref="AO12:BE12"/>
    <mergeCell ref="BF12:BW12"/>
    <mergeCell ref="BX12:CP12"/>
    <mergeCell ref="A19:F19"/>
    <mergeCell ref="G19:BV19"/>
    <mergeCell ref="BW19:CL19"/>
    <mergeCell ref="CM19:DA19"/>
    <mergeCell ref="A20:F20"/>
    <mergeCell ref="H20:BV20"/>
    <mergeCell ref="BW20:CL20"/>
    <mergeCell ref="CM20:DA20"/>
    <mergeCell ref="A16:DA16"/>
    <mergeCell ref="A18:F18"/>
    <mergeCell ref="G18:BV18"/>
    <mergeCell ref="BW18:CL18"/>
    <mergeCell ref="CM18:DA18"/>
    <mergeCell ref="A23:F23"/>
    <mergeCell ref="H23:BV23"/>
    <mergeCell ref="BW23:CL23"/>
    <mergeCell ref="CM23:DA23"/>
    <mergeCell ref="A24:F24"/>
    <mergeCell ref="H24:BV24"/>
    <mergeCell ref="BW24:CL24"/>
    <mergeCell ref="CM24:DA24"/>
    <mergeCell ref="A21:F22"/>
    <mergeCell ref="H21:BV21"/>
    <mergeCell ref="BW21:CL22"/>
    <mergeCell ref="CM21:DA22"/>
    <mergeCell ref="H22:BV22"/>
    <mergeCell ref="A28:F28"/>
    <mergeCell ref="H28:BV28"/>
    <mergeCell ref="BW28:CL28"/>
    <mergeCell ref="CM28:DA28"/>
    <mergeCell ref="A29:F29"/>
    <mergeCell ref="H29:BV29"/>
    <mergeCell ref="BW29:CL29"/>
    <mergeCell ref="CM29:DA29"/>
    <mergeCell ref="A25:F25"/>
    <mergeCell ref="H25:BV25"/>
    <mergeCell ref="BW25:CL25"/>
    <mergeCell ref="CM25:DA25"/>
    <mergeCell ref="A26:F27"/>
    <mergeCell ref="H26:BV26"/>
    <mergeCell ref="BW26:CL27"/>
    <mergeCell ref="CM26:DA27"/>
    <mergeCell ref="H27:BV27"/>
    <mergeCell ref="A32:F32"/>
    <mergeCell ref="H32:BV32"/>
    <mergeCell ref="BW32:CL32"/>
    <mergeCell ref="CM32:DA32"/>
    <mergeCell ref="A33:F33"/>
    <mergeCell ref="G33:BV33"/>
    <mergeCell ref="BW33:CL33"/>
    <mergeCell ref="CM33:DA33"/>
    <mergeCell ref="A30:F30"/>
    <mergeCell ref="H30:BV30"/>
    <mergeCell ref="BW30:CL30"/>
    <mergeCell ref="CM30:DA30"/>
    <mergeCell ref="A31:F31"/>
    <mergeCell ref="H31:BV31"/>
    <mergeCell ref="BW31:CL31"/>
    <mergeCell ref="CM31:DA31"/>
    <mergeCell ref="A35:F35"/>
    <mergeCell ref="G35:BV35"/>
    <mergeCell ref="BW35:CL35"/>
    <mergeCell ref="CM35:DA35"/>
    <mergeCell ref="A37:DA37"/>
    <mergeCell ref="A34:F34"/>
    <mergeCell ref="G34:BV34"/>
    <mergeCell ref="BW34:CL34"/>
    <mergeCell ref="CM34:DA34"/>
    <mergeCell ref="A42:G42"/>
    <mergeCell ref="H42:BC42"/>
    <mergeCell ref="BD42:BS42"/>
    <mergeCell ref="BT42:CI42"/>
    <mergeCell ref="CJ42:DA42"/>
    <mergeCell ref="A39:DA39"/>
    <mergeCell ref="A41:G41"/>
    <mergeCell ref="H41:BC41"/>
    <mergeCell ref="BD41:BS41"/>
    <mergeCell ref="BT41:CI41"/>
    <mergeCell ref="CJ41:DA41"/>
    <mergeCell ref="A45:G45"/>
    <mergeCell ref="H45:BC45"/>
    <mergeCell ref="BD45:BS45"/>
    <mergeCell ref="BT45:CI45"/>
    <mergeCell ref="CJ45:DA45"/>
    <mergeCell ref="A43:G43"/>
    <mergeCell ref="H43:BC43"/>
    <mergeCell ref="BD43:BS43"/>
    <mergeCell ref="BT43:CI43"/>
    <mergeCell ref="CJ43:DA43"/>
    <mergeCell ref="A44:G44"/>
    <mergeCell ref="H44:BC44"/>
    <mergeCell ref="BD44:BS44"/>
    <mergeCell ref="BT44:CI44"/>
    <mergeCell ref="CJ44:DA44"/>
    <mergeCell ref="A79:G79"/>
    <mergeCell ref="H79:BC79"/>
    <mergeCell ref="BD79:BS79"/>
    <mergeCell ref="BT79:CI79"/>
    <mergeCell ref="CJ79:DA79"/>
    <mergeCell ref="A77:G77"/>
    <mergeCell ref="H77:BC77"/>
    <mergeCell ref="BD77:BS77"/>
    <mergeCell ref="BT77:CI77"/>
    <mergeCell ref="CJ77:DA77"/>
    <mergeCell ref="A78:G78"/>
    <mergeCell ref="H78:BC78"/>
    <mergeCell ref="BD78:BS78"/>
    <mergeCell ref="BT78:CI78"/>
    <mergeCell ref="CJ78:DA78"/>
    <mergeCell ref="A50:DA50"/>
    <mergeCell ref="A52:G52"/>
    <mergeCell ref="H52:BS52"/>
    <mergeCell ref="BT52:CI52"/>
    <mergeCell ref="CJ52:DA52"/>
    <mergeCell ref="A53:G53"/>
    <mergeCell ref="H53:BS53"/>
    <mergeCell ref="BT53:CI53"/>
    <mergeCell ref="CJ53:DA53"/>
    <mergeCell ref="A54:G54"/>
    <mergeCell ref="H54:BS54"/>
    <mergeCell ref="BT54:CI54"/>
    <mergeCell ref="CJ54:DA54"/>
    <mergeCell ref="A55:G55"/>
    <mergeCell ref="H55:BS55"/>
    <mergeCell ref="A56:G56"/>
    <mergeCell ref="H56:BS56"/>
    <mergeCell ref="BT56:CI56"/>
    <mergeCell ref="CJ56:DA56"/>
    <mergeCell ref="BT55:CI55"/>
    <mergeCell ref="CJ55:DA55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МБ</vt:lpstr>
      <vt:lpstr>ОБ</vt:lpstr>
      <vt:lpstr>2</vt:lpstr>
      <vt:lpstr>5</vt:lpstr>
      <vt:lpstr>'2'!Область_печати</vt:lpstr>
      <vt:lpstr>'5'!Область_печати</vt:lpstr>
      <vt:lpstr>МБ!Область_печати</vt:lpstr>
      <vt:lpstr>ОБ!Область_печати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user</cp:lastModifiedBy>
  <cp:lastPrinted>2024-01-19T08:42:12Z</cp:lastPrinted>
  <dcterms:created xsi:type="dcterms:W3CDTF">2019-09-13T06:39:05Z</dcterms:created>
  <dcterms:modified xsi:type="dcterms:W3CDTF">2025-01-09T06:18:43Z</dcterms:modified>
</cp:coreProperties>
</file>