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8795" windowHeight="6225" activeTab="2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'5'!$A$1:$FE$90</definedName>
    <definedName name="_xlnm.Print_Area" localSheetId="0">МБ!$A$1:$FE$182</definedName>
    <definedName name="_xlnm.Print_Area" localSheetId="1">ОБ!$A$1:$FE$113</definedName>
  </definedNames>
  <calcPr calcId="145621" refMode="R1C1"/>
</workbook>
</file>

<file path=xl/calcChain.xml><?xml version="1.0" encoding="utf-8"?>
<calcChain xmlns="http://schemas.openxmlformats.org/spreadsheetml/2006/main">
  <c r="EO11" i="5" l="1"/>
  <c r="BW179" i="1"/>
  <c r="EO12" i="1" l="1"/>
  <c r="CE80" i="1"/>
  <c r="CJ23" i="1"/>
  <c r="CJ167" i="1" l="1"/>
  <c r="CJ94" i="2" l="1"/>
  <c r="EO13" i="2"/>
  <c r="EO14" i="2"/>
  <c r="EO12" i="2"/>
  <c r="EO11" i="2"/>
  <c r="CM37" i="3" l="1"/>
  <c r="EO13" i="3"/>
  <c r="EO12" i="3"/>
  <c r="EO11" i="3"/>
  <c r="CE48" i="5" l="1"/>
  <c r="AO12" i="3" l="1"/>
  <c r="AO11" i="3"/>
  <c r="CM47" i="2" l="1"/>
  <c r="CM27" i="3" l="1"/>
  <c r="CJ77" i="2" l="1"/>
  <c r="CJ57" i="5" l="1"/>
  <c r="CJ82" i="3" l="1"/>
  <c r="CJ57" i="3"/>
  <c r="CM20" i="5" l="1"/>
  <c r="AO11" i="5"/>
  <c r="CM33" i="5" l="1"/>
  <c r="EO12" i="5"/>
  <c r="EO13" i="5" s="1"/>
  <c r="BW64" i="5" s="1"/>
  <c r="CL109" i="1"/>
  <c r="CJ49" i="3" l="1"/>
  <c r="CJ68" i="3" l="1"/>
  <c r="CM22" i="3" l="1"/>
  <c r="AO13" i="3"/>
  <c r="EO14" i="3" s="1"/>
  <c r="EO15" i="3" l="1"/>
  <c r="BW86" i="3" s="1"/>
  <c r="CM35" i="3"/>
  <c r="CJ25" i="2" l="1"/>
  <c r="CL128" i="1"/>
  <c r="CM37" i="1"/>
  <c r="CJ98" i="2" l="1"/>
  <c r="CJ151" i="1" l="1"/>
  <c r="CJ177" i="1" l="1"/>
  <c r="CM42" i="1" l="1"/>
  <c r="CM50" i="1" s="1"/>
  <c r="AO12" i="1" l="1"/>
  <c r="AO11" i="1"/>
  <c r="EO11" i="1" s="1"/>
  <c r="EO13" i="1" l="1"/>
  <c r="EO14" i="1" s="1"/>
  <c r="CJ107" i="2"/>
  <c r="CM42" i="2"/>
  <c r="CM55" i="2" s="1"/>
  <c r="AO11" i="2" l="1"/>
  <c r="AO12" i="2"/>
  <c r="AO13" i="2"/>
  <c r="AO14" i="2"/>
  <c r="EO15" i="2" l="1"/>
  <c r="EO16" i="2" s="1"/>
  <c r="BW109" i="2" l="1"/>
</calcChain>
</file>

<file path=xl/sharedStrings.xml><?xml version="1.0" encoding="utf-8"?>
<sst xmlns="http://schemas.openxmlformats.org/spreadsheetml/2006/main" count="706" uniqueCount="195">
  <si>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</si>
  <si>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</si>
  <si>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</si>
  <si>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</si>
  <si>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</si>
  <si>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</si>
  <si>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</si>
  <si>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</si>
  <si>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</si>
  <si>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</si>
  <si>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</si>
  <si>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</si>
  <si>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</si>
  <si>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</si>
  <si>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</si>
  <si>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</si>
  <si>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</si>
  <si>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</si>
  <si>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</si>
  <si>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</si>
  <si>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</si>
  <si>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</si>
  <si>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</si>
  <si>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</si>
  <si>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</si>
  <si>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</si>
  <si>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</si>
  <si>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</si>
  <si>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</si>
  <si>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</si>
  <si>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</si>
  <si>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</si>
  <si>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</si>
  <si>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</si>
  <si>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</si>
  <si>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</si>
  <si>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</si>
  <si>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</si>
  <si>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</si>
  <si>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</si>
  <si>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</si>
  <si>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</si>
  <si>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</si>
  <si>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</si>
  <si>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</si>
  <si>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</si>
  <si>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</si>
  <si>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</si>
  <si>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</si>
  <si>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</si>
  <si>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</si>
  <si>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</si>
  <si>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</si>
  <si>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</si>
  <si>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</si>
  <si>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</si>
  <si>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</si>
  <si>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</si>
  <si>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</si>
  <si>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</si>
  <si>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</si>
  <si>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</si>
  <si>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</si>
  <si>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</si>
  <si>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</si>
  <si>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</si>
  <si>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</si>
  <si>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</si>
  <si>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</si>
  <si>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</si>
  <si>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</si>
  <si>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</si>
  <si>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</si>
  <si>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</si>
  <si>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</si>
  <si>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</si>
  <si>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</si>
  <si>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</si>
  <si>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</si>
  <si>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</si>
  <si>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</si>
  <si>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</si>
  <si>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</si>
  <si>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</si>
  <si>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</si>
  <si>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</si>
  <si>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</si>
  <si>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</si>
  <si>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</si>
  <si>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</si>
  <si>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</si>
  <si>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</si>
  <si>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</si>
  <si>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</si>
  <si>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</si>
  <si>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</si>
  <si>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</si>
  <si>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</si>
  <si>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</si>
  <si>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</si>
  <si>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</si>
  <si>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Районный и северный коэффициент</t>
  </si>
  <si>
    <t>школа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</si>
  <si>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</si>
  <si>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</si>
  <si>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</si>
  <si>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</si>
  <si>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</si>
  <si>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</si>
  <si>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</si>
  <si>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</si>
  <si>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</si>
  <si>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</si>
  <si>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</si>
  <si>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</si>
  <si>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</si>
  <si>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</si>
  <si>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</si>
  <si>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</si>
  <si>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</si>
  <si>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</si>
  <si>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</si>
  <si>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</si>
  <si>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</si>
  <si>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</si>
  <si>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</si>
  <si>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</si>
  <si>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</si>
  <si>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</si>
  <si>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</si>
  <si>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</si>
  <si>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</si>
  <si>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</si>
  <si>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</si>
  <si>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</si>
  <si>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</si>
  <si>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</si>
  <si>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</si>
  <si>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</si>
  <si>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</si>
  <si>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</si>
  <si>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</si>
  <si>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</si>
  <si>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</si>
  <si>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</si>
  <si>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</si>
  <si>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</si>
  <si>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</si>
  <si>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</si>
  <si>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</si>
  <si>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</si>
  <si>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</si>
  <si>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</si>
  <si>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</si>
  <si>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</si>
  <si>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</si>
  <si>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</si>
  <si>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</si>
  <si>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</si>
  <si>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</si>
  <si>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</si>
  <si>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</si>
  <si>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</si>
  <si>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</si>
  <si>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</si>
  <si>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</si>
  <si>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</si>
  <si>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</si>
  <si>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</si>
  <si>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</si>
  <si>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</si>
  <si>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</si>
  <si>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</si>
  <si>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</si>
  <si>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</si>
  <si>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</si>
  <si>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</si>
  <si>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</si>
  <si>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Укрепление МТБ</t>
  </si>
  <si>
    <t>2.6. Расчет (обоснование) расходов на оплату прочих работ, услуг</t>
  </si>
  <si>
    <t>Электроснабжение</t>
  </si>
  <si>
    <t>Деритизация</t>
  </si>
  <si>
    <t>проезд участника</t>
  </si>
  <si>
    <t>Материальные запасы</t>
  </si>
  <si>
    <t>1.6. Расчеты (обоснования) расходов на социальные и иные выплаты населению</t>
  </si>
  <si>
    <t>по ставке 30,0%</t>
  </si>
  <si>
    <t>Техническая диагностика ОС</t>
  </si>
  <si>
    <t>Лицензия на программ.обеспечение</t>
  </si>
  <si>
    <t>ДГПХ</t>
  </si>
  <si>
    <t xml:space="preserve">Ремонт </t>
  </si>
  <si>
    <t>Ремонт пожарной сигнализации</t>
  </si>
  <si>
    <t>Дератизация</t>
  </si>
  <si>
    <t>Приобретение мат.запасов</t>
  </si>
  <si>
    <t>Государственная пошлина</t>
  </si>
  <si>
    <t>Выходное пособие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</si>
</sst>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3" fillId="0" borderId="13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82"/>
  <sheetViews>
    <sheetView topLeftCell="A158" zoomScaleNormal="100" zoomScaleSheetLayoutView="100" workbookViewId="0">
      <selection activeCell="BW180" sqref="BW180:CL180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7" t="s">
        <v>134</v>
      </c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</row>
    <row r="3" spans="1:161" s="3" customFormat="1" ht="15.75" x14ac:dyDescent="0.2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</row>
    <row r="4" spans="1:161" s="2" customFormat="1" ht="15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</row>
    <row r="5" spans="1:161" s="2" customFormat="1" ht="15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</row>
    <row r="6" spans="1:161" s="5" customFormat="1" ht="13.5" customHeight="1" x14ac:dyDescent="0.2">
      <c r="A6" s="60" t="s">
        <v>4</v>
      </c>
      <c r="B6" s="61"/>
      <c r="C6" s="61"/>
      <c r="D6" s="61"/>
      <c r="E6" s="61"/>
      <c r="F6" s="62"/>
      <c r="G6" s="60" t="s">
        <v>5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2"/>
      <c r="Y6" s="60" t="s">
        <v>6</v>
      </c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2"/>
      <c r="AO6" s="70" t="s">
        <v>7</v>
      </c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2"/>
      <c r="DI6" s="60" t="s">
        <v>8</v>
      </c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2"/>
      <c r="DY6" s="60" t="s">
        <v>101</v>
      </c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2"/>
      <c r="EO6" s="60" t="s">
        <v>9</v>
      </c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2"/>
    </row>
    <row r="7" spans="1:161" s="5" customFormat="1" ht="13.5" customHeight="1" x14ac:dyDescent="0.2">
      <c r="A7" s="103"/>
      <c r="B7" s="104"/>
      <c r="C7" s="104"/>
      <c r="D7" s="104"/>
      <c r="E7" s="104"/>
      <c r="F7" s="105"/>
      <c r="G7" s="103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5"/>
      <c r="AO7" s="60" t="s">
        <v>10</v>
      </c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2"/>
      <c r="BF7" s="70" t="s">
        <v>11</v>
      </c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2"/>
      <c r="DI7" s="103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5"/>
      <c r="DY7" s="103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5"/>
      <c r="EO7" s="103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5"/>
    </row>
    <row r="8" spans="1:161" s="5" customFormat="1" ht="39.75" customHeight="1" x14ac:dyDescent="0.2">
      <c r="A8" s="106"/>
      <c r="B8" s="107"/>
      <c r="C8" s="107"/>
      <c r="D8" s="107"/>
      <c r="E8" s="107"/>
      <c r="F8" s="108"/>
      <c r="G8" s="10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6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8"/>
      <c r="BF8" s="109" t="s">
        <v>12</v>
      </c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 t="s">
        <v>13</v>
      </c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 t="s">
        <v>14</v>
      </c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6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8"/>
      <c r="DY8" s="106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8"/>
      <c r="EO8" s="106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8"/>
    </row>
    <row r="9" spans="1:161" s="6" customFormat="1" x14ac:dyDescent="0.2">
      <c r="A9" s="59">
        <v>1</v>
      </c>
      <c r="B9" s="59"/>
      <c r="C9" s="59"/>
      <c r="D9" s="59"/>
      <c r="E9" s="59"/>
      <c r="F9" s="59"/>
      <c r="G9" s="59">
        <v>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>
        <v>3</v>
      </c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>
        <v>4</v>
      </c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>
        <v>5</v>
      </c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>
        <v>6</v>
      </c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>
        <v>7</v>
      </c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>
        <v>8</v>
      </c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>
        <v>9</v>
      </c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>
        <v>10</v>
      </c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</row>
    <row r="10" spans="1:161" s="7" customFormat="1" ht="15" customHeight="1" x14ac:dyDescent="0.2">
      <c r="A10" s="110" t="s">
        <v>102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2"/>
    </row>
    <row r="11" spans="1:161" s="7" customFormat="1" ht="15" customHeight="1" x14ac:dyDescent="0.2">
      <c r="A11" s="49" t="s">
        <v>17</v>
      </c>
      <c r="B11" s="49"/>
      <c r="C11" s="49"/>
      <c r="D11" s="49"/>
      <c r="E11" s="49"/>
      <c r="F11" s="49"/>
      <c r="G11" s="50" t="s">
        <v>21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>
        <v>0.5</v>
      </c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>
        <f>BF11+CQ11</f>
        <v>0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>
        <v>0</v>
      </c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>
        <v>0</v>
      </c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>
        <v>1.7</v>
      </c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2">
        <f>AO11*Y11*DY11*12</f>
        <v>0</v>
      </c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</row>
    <row r="12" spans="1:161" s="7" customFormat="1" ht="24" customHeight="1" x14ac:dyDescent="0.2">
      <c r="A12" s="49" t="s">
        <v>18</v>
      </c>
      <c r="B12" s="49"/>
      <c r="C12" s="49"/>
      <c r="D12" s="49"/>
      <c r="E12" s="49"/>
      <c r="F12" s="49"/>
      <c r="G12" s="50" t="s">
        <v>24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>
        <v>8.15</v>
      </c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>
        <f>BF12+BX12+CQ12</f>
        <v>21331.5</v>
      </c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>
        <v>5865</v>
      </c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>
        <v>728</v>
      </c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>
        <v>14738.5</v>
      </c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>
        <v>1.7</v>
      </c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2">
        <f>AO12*Y12*DY12*12+6.69</f>
        <v>3546581.88</v>
      </c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</row>
    <row r="13" spans="1:161" s="7" customFormat="1" ht="15" customHeight="1" x14ac:dyDescent="0.2">
      <c r="A13" s="65" t="s">
        <v>103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51" t="s">
        <v>16</v>
      </c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 t="s">
        <v>16</v>
      </c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 t="s">
        <v>16</v>
      </c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 t="s">
        <v>16</v>
      </c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 t="s">
        <v>16</v>
      </c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 t="s">
        <v>16</v>
      </c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2">
        <f>EO11+EO12</f>
        <v>3546581.88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</row>
    <row r="14" spans="1:161" s="7" customFormat="1" ht="15" customHeight="1" x14ac:dyDescent="0.2">
      <c r="A14" s="65" t="s">
        <v>104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51" t="s">
        <v>16</v>
      </c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 t="s">
        <v>16</v>
      </c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 t="s">
        <v>16</v>
      </c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 t="s">
        <v>16</v>
      </c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 t="s">
        <v>16</v>
      </c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 t="s">
        <v>16</v>
      </c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2">
        <f>EO13</f>
        <v>3546581.88</v>
      </c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</row>
    <row r="16" spans="1:161" s="4" customFormat="1" ht="14.25" x14ac:dyDescent="0.2">
      <c r="A16" s="58" t="s">
        <v>25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</row>
    <row r="17" spans="1:105" s="2" customFormat="1" ht="10.5" customHeight="1" x14ac:dyDescent="0.25"/>
    <row r="18" spans="1:105" s="5" customFormat="1" ht="45" customHeight="1" x14ac:dyDescent="0.2">
      <c r="A18" s="60" t="s">
        <v>4</v>
      </c>
      <c r="B18" s="61"/>
      <c r="C18" s="61"/>
      <c r="D18" s="61"/>
      <c r="E18" s="61"/>
      <c r="F18" s="62"/>
      <c r="G18" s="60" t="s">
        <v>26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/>
      <c r="AE18" s="60" t="s">
        <v>27</v>
      </c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2"/>
      <c r="BD18" s="60" t="s">
        <v>28</v>
      </c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2"/>
      <c r="BT18" s="60" t="s">
        <v>29</v>
      </c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2"/>
      <c r="CJ18" s="60" t="s">
        <v>30</v>
      </c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2"/>
    </row>
    <row r="19" spans="1:105" s="6" customForma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>
        <v>3</v>
      </c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>
        <v>4</v>
      </c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>
        <v>5</v>
      </c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>
        <v>6</v>
      </c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</row>
    <row r="20" spans="1:105" s="7" customFormat="1" ht="15" customHeight="1" x14ac:dyDescent="0.2">
      <c r="A20" s="49" t="s">
        <v>17</v>
      </c>
      <c r="B20" s="49"/>
      <c r="C20" s="49"/>
      <c r="D20" s="49"/>
      <c r="E20" s="49"/>
      <c r="F20" s="49"/>
      <c r="G20" s="50" t="s">
        <v>105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>
        <v>3300</v>
      </c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</row>
    <row r="21" spans="1:105" s="7" customFormat="1" ht="15" customHeight="1" x14ac:dyDescent="0.2">
      <c r="A21" s="49" t="s">
        <v>18</v>
      </c>
      <c r="B21" s="49"/>
      <c r="C21" s="49"/>
      <c r="D21" s="49"/>
      <c r="E21" s="49"/>
      <c r="F21" s="49"/>
      <c r="G21" s="50" t="s">
        <v>107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>
        <v>2400</v>
      </c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</row>
    <row r="22" spans="1:105" s="7" customFormat="1" ht="15" customHeight="1" x14ac:dyDescent="0.2">
      <c r="A22" s="49" t="s">
        <v>19</v>
      </c>
      <c r="B22" s="49"/>
      <c r="C22" s="49"/>
      <c r="D22" s="49"/>
      <c r="E22" s="49"/>
      <c r="F22" s="49"/>
      <c r="G22" s="50" t="s">
        <v>106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1">
        <v>0</v>
      </c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>
        <v>0</v>
      </c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2">
        <v>10172</v>
      </c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</row>
    <row r="23" spans="1:105" s="7" customFormat="1" ht="15" customHeight="1" x14ac:dyDescent="0.2">
      <c r="A23" s="49"/>
      <c r="B23" s="49"/>
      <c r="C23" s="49"/>
      <c r="D23" s="49"/>
      <c r="E23" s="49"/>
      <c r="F23" s="49"/>
      <c r="G23" s="56" t="s">
        <v>15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/>
      <c r="AE23" s="51" t="s">
        <v>16</v>
      </c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 t="s">
        <v>16</v>
      </c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 t="s">
        <v>16</v>
      </c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2">
        <f>CJ22+CJ20+CJ21</f>
        <v>15872</v>
      </c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</row>
    <row r="24" spans="1:105" s="2" customFormat="1" ht="12" customHeight="1" x14ac:dyDescent="0.25"/>
    <row r="25" spans="1:105" s="4" customFormat="1" ht="14.25" x14ac:dyDescent="0.2">
      <c r="A25" s="58" t="s">
        <v>31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</row>
    <row r="26" spans="1:105" s="2" customFormat="1" ht="10.5" customHeight="1" x14ac:dyDescent="0.25"/>
    <row r="27" spans="1:105" s="5" customFormat="1" ht="55.5" customHeight="1" x14ac:dyDescent="0.2">
      <c r="A27" s="60" t="s">
        <v>4</v>
      </c>
      <c r="B27" s="61"/>
      <c r="C27" s="61"/>
      <c r="D27" s="61"/>
      <c r="E27" s="61"/>
      <c r="F27" s="62"/>
      <c r="G27" s="60" t="s">
        <v>26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2"/>
      <c r="AE27" s="60" t="s">
        <v>32</v>
      </c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2"/>
      <c r="AZ27" s="60" t="s">
        <v>33</v>
      </c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2"/>
      <c r="BR27" s="60" t="s">
        <v>34</v>
      </c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2"/>
      <c r="CJ27" s="60" t="s">
        <v>30</v>
      </c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2"/>
    </row>
    <row r="28" spans="1:105" s="6" customFormat="1" x14ac:dyDescent="0.2">
      <c r="A28" s="59">
        <v>1</v>
      </c>
      <c r="B28" s="59"/>
      <c r="C28" s="59"/>
      <c r="D28" s="59"/>
      <c r="E28" s="59"/>
      <c r="F28" s="59"/>
      <c r="G28" s="59">
        <v>2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>
        <v>3</v>
      </c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>
        <v>4</v>
      </c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>
        <v>5</v>
      </c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>
        <v>6</v>
      </c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</row>
    <row r="29" spans="1:105" s="7" customFormat="1" ht="15" customHeight="1" x14ac:dyDescent="0.2">
      <c r="A29" s="49"/>
      <c r="B29" s="49"/>
      <c r="C29" s="49"/>
      <c r="D29" s="49"/>
      <c r="E29" s="49"/>
      <c r="F29" s="49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</row>
    <row r="30" spans="1:105" s="7" customFormat="1" ht="15" customHeight="1" x14ac:dyDescent="0.2">
      <c r="A30" s="49"/>
      <c r="B30" s="49"/>
      <c r="C30" s="49"/>
      <c r="D30" s="49"/>
      <c r="E30" s="49"/>
      <c r="F30" s="49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</row>
    <row r="31" spans="1:105" s="7" customFormat="1" ht="15" customHeight="1" x14ac:dyDescent="0.2">
      <c r="A31" s="49"/>
      <c r="B31" s="49"/>
      <c r="C31" s="49"/>
      <c r="D31" s="49"/>
      <c r="E31" s="49"/>
      <c r="F31" s="49"/>
      <c r="G31" s="56" t="s">
        <v>15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7"/>
      <c r="AE31" s="51" t="s">
        <v>16</v>
      </c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 t="s">
        <v>16</v>
      </c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 t="s">
        <v>16</v>
      </c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</row>
    <row r="32" spans="1:105" s="2" customFormat="1" ht="12" customHeight="1" x14ac:dyDescent="0.25"/>
    <row r="33" spans="1:105" s="4" customFormat="1" ht="41.25" customHeight="1" x14ac:dyDescent="0.2">
      <c r="A33" s="66" t="s">
        <v>35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</row>
    <row r="34" spans="1:105" s="2" customFormat="1" ht="10.5" customHeight="1" x14ac:dyDescent="0.25"/>
    <row r="35" spans="1:105" s="2" customFormat="1" ht="55.5" customHeight="1" x14ac:dyDescent="0.25">
      <c r="A35" s="60" t="s">
        <v>4</v>
      </c>
      <c r="B35" s="61"/>
      <c r="C35" s="61"/>
      <c r="D35" s="61"/>
      <c r="E35" s="61"/>
      <c r="F35" s="62"/>
      <c r="G35" s="60" t="s">
        <v>36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2"/>
      <c r="BW35" s="60" t="s">
        <v>37</v>
      </c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2"/>
      <c r="CM35" s="60" t="s">
        <v>38</v>
      </c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2"/>
    </row>
    <row r="36" spans="1:105" x14ac:dyDescent="0.2">
      <c r="A36" s="59">
        <v>1</v>
      </c>
      <c r="B36" s="59"/>
      <c r="C36" s="59"/>
      <c r="D36" s="59"/>
      <c r="E36" s="59"/>
      <c r="F36" s="59"/>
      <c r="G36" s="59">
        <v>2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>
        <v>3</v>
      </c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>
        <v>4</v>
      </c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</row>
    <row r="37" spans="1:105" s="2" customFormat="1" ht="21.75" customHeight="1" x14ac:dyDescent="0.25">
      <c r="A37" s="49" t="s">
        <v>17</v>
      </c>
      <c r="B37" s="49"/>
      <c r="C37" s="49"/>
      <c r="D37" s="49"/>
      <c r="E37" s="49"/>
      <c r="F37" s="49"/>
      <c r="G37" s="9"/>
      <c r="H37" s="54" t="s">
        <v>39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5"/>
      <c r="BW37" s="51" t="s">
        <v>16</v>
      </c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2">
        <f>CM38</f>
        <v>1060358.74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</row>
    <row r="38" spans="1:105" x14ac:dyDescent="0.2">
      <c r="A38" s="80" t="s">
        <v>40</v>
      </c>
      <c r="B38" s="81"/>
      <c r="C38" s="81"/>
      <c r="D38" s="81"/>
      <c r="E38" s="81"/>
      <c r="F38" s="82"/>
      <c r="G38" s="10"/>
      <c r="H38" s="86" t="s">
        <v>11</v>
      </c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7"/>
      <c r="BW38" s="88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90"/>
      <c r="CM38" s="94">
        <v>1060358.74</v>
      </c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6"/>
    </row>
    <row r="39" spans="1:105" x14ac:dyDescent="0.2">
      <c r="A39" s="83"/>
      <c r="B39" s="84"/>
      <c r="C39" s="84"/>
      <c r="D39" s="84"/>
      <c r="E39" s="84"/>
      <c r="F39" s="85"/>
      <c r="G39" s="11"/>
      <c r="H39" s="100" t="s">
        <v>185</v>
      </c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1"/>
      <c r="BW39" s="91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3"/>
      <c r="CM39" s="97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9"/>
    </row>
    <row r="40" spans="1:105" ht="13.5" customHeight="1" x14ac:dyDescent="0.2">
      <c r="A40" s="49" t="s">
        <v>41</v>
      </c>
      <c r="B40" s="49"/>
      <c r="C40" s="49"/>
      <c r="D40" s="49"/>
      <c r="E40" s="49"/>
      <c r="F40" s="49"/>
      <c r="G40" s="9"/>
      <c r="H40" s="78" t="s">
        <v>42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9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</row>
    <row r="41" spans="1:105" ht="26.25" customHeight="1" x14ac:dyDescent="0.2">
      <c r="A41" s="49" t="s">
        <v>43</v>
      </c>
      <c r="B41" s="49"/>
      <c r="C41" s="49"/>
      <c r="D41" s="49"/>
      <c r="E41" s="49"/>
      <c r="F41" s="49"/>
      <c r="G41" s="9"/>
      <c r="H41" s="78" t="s">
        <v>44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9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</row>
    <row r="42" spans="1:105" ht="26.25" customHeight="1" x14ac:dyDescent="0.2">
      <c r="A42" s="49" t="s">
        <v>18</v>
      </c>
      <c r="B42" s="49"/>
      <c r="C42" s="49"/>
      <c r="D42" s="49"/>
      <c r="E42" s="49"/>
      <c r="F42" s="49"/>
      <c r="G42" s="9"/>
      <c r="H42" s="54" t="s">
        <v>45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5"/>
      <c r="BW42" s="51" t="s">
        <v>16</v>
      </c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2">
        <f>CM43+CM46</f>
        <v>7566.46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</row>
    <row r="43" spans="1:105" x14ac:dyDescent="0.2">
      <c r="A43" s="80" t="s">
        <v>46</v>
      </c>
      <c r="B43" s="81"/>
      <c r="C43" s="81"/>
      <c r="D43" s="81"/>
      <c r="E43" s="81"/>
      <c r="F43" s="82"/>
      <c r="G43" s="10"/>
      <c r="H43" s="86" t="s">
        <v>11</v>
      </c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7"/>
      <c r="BW43" s="88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90"/>
      <c r="CM43" s="94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6"/>
    </row>
    <row r="44" spans="1:105" ht="25.5" customHeight="1" x14ac:dyDescent="0.2">
      <c r="A44" s="83"/>
      <c r="B44" s="84"/>
      <c r="C44" s="84"/>
      <c r="D44" s="84"/>
      <c r="E44" s="84"/>
      <c r="F44" s="85"/>
      <c r="G44" s="11"/>
      <c r="H44" s="100" t="s">
        <v>47</v>
      </c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1"/>
      <c r="BW44" s="91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3"/>
      <c r="CM44" s="97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9"/>
    </row>
    <row r="45" spans="1:105" ht="26.25" customHeight="1" x14ac:dyDescent="0.2">
      <c r="A45" s="49" t="s">
        <v>48</v>
      </c>
      <c r="B45" s="49"/>
      <c r="C45" s="49"/>
      <c r="D45" s="49"/>
      <c r="E45" s="49"/>
      <c r="F45" s="49"/>
      <c r="G45" s="9"/>
      <c r="H45" s="78" t="s">
        <v>49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9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</row>
    <row r="46" spans="1:105" ht="27" customHeight="1" x14ac:dyDescent="0.2">
      <c r="A46" s="49" t="s">
        <v>50</v>
      </c>
      <c r="B46" s="49"/>
      <c r="C46" s="49"/>
      <c r="D46" s="49"/>
      <c r="E46" s="49"/>
      <c r="F46" s="49"/>
      <c r="G46" s="9"/>
      <c r="H46" s="78" t="s">
        <v>51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9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2">
        <v>7566.46</v>
      </c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</row>
    <row r="47" spans="1:105" ht="27" customHeight="1" x14ac:dyDescent="0.2">
      <c r="A47" s="49" t="s">
        <v>52</v>
      </c>
      <c r="B47" s="49"/>
      <c r="C47" s="49"/>
      <c r="D47" s="49"/>
      <c r="E47" s="49"/>
      <c r="F47" s="49"/>
      <c r="G47" s="9"/>
      <c r="H47" s="78" t="s">
        <v>53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9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</row>
    <row r="48" spans="1:105" ht="27" customHeight="1" x14ac:dyDescent="0.2">
      <c r="A48" s="49" t="s">
        <v>54</v>
      </c>
      <c r="B48" s="49"/>
      <c r="C48" s="49"/>
      <c r="D48" s="49"/>
      <c r="E48" s="49"/>
      <c r="F48" s="49"/>
      <c r="G48" s="9"/>
      <c r="H48" s="78" t="s">
        <v>53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9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</row>
    <row r="49" spans="1:105" ht="26.25" customHeight="1" x14ac:dyDescent="0.2">
      <c r="A49" s="49" t="s">
        <v>19</v>
      </c>
      <c r="B49" s="49"/>
      <c r="C49" s="49"/>
      <c r="D49" s="49"/>
      <c r="E49" s="49"/>
      <c r="F49" s="49"/>
      <c r="G49" s="9"/>
      <c r="H49" s="54" t="s">
        <v>55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5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</row>
    <row r="50" spans="1:105" ht="13.5" customHeight="1" x14ac:dyDescent="0.2">
      <c r="A50" s="49"/>
      <c r="B50" s="49"/>
      <c r="C50" s="49"/>
      <c r="D50" s="49"/>
      <c r="E50" s="49"/>
      <c r="F50" s="49"/>
      <c r="G50" s="65" t="s">
        <v>15</v>
      </c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7"/>
      <c r="BW50" s="51" t="s">
        <v>16</v>
      </c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2">
        <f>CM37+CM42+CM49</f>
        <v>1067925.2</v>
      </c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</row>
    <row r="51" spans="1:105" ht="13.5" customHeight="1" x14ac:dyDescent="0.2">
      <c r="A51" s="49"/>
      <c r="B51" s="49"/>
      <c r="C51" s="49"/>
      <c r="D51" s="49"/>
      <c r="E51" s="49"/>
      <c r="F51" s="49"/>
      <c r="G51" s="65" t="s">
        <v>11</v>
      </c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7"/>
      <c r="BW51" s="51" t="s">
        <v>16</v>
      </c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</row>
    <row r="52" spans="1:105" ht="13.5" customHeight="1" x14ac:dyDescent="0.2">
      <c r="A52" s="49"/>
      <c r="B52" s="49"/>
      <c r="C52" s="49"/>
      <c r="D52" s="49"/>
      <c r="E52" s="49"/>
      <c r="F52" s="49"/>
      <c r="G52" s="65" t="s">
        <v>108</v>
      </c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7"/>
      <c r="BW52" s="51" t="s">
        <v>16</v>
      </c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2">
        <v>0</v>
      </c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</row>
    <row r="53" spans="1:105" ht="13.5" customHeight="1" x14ac:dyDescent="0.2">
      <c r="A53" s="49"/>
      <c r="B53" s="49"/>
      <c r="C53" s="49"/>
      <c r="D53" s="49"/>
      <c r="E53" s="49"/>
      <c r="F53" s="49"/>
      <c r="G53" s="65" t="s">
        <v>109</v>
      </c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7"/>
      <c r="BW53" s="51" t="s">
        <v>16</v>
      </c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2">
        <v>1067925.2</v>
      </c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</row>
    <row r="54" spans="1:105" s="2" customFormat="1" ht="3.75" customHeight="1" x14ac:dyDescent="0.25"/>
    <row r="55" spans="1:105" s="12" customFormat="1" ht="48" customHeight="1" x14ac:dyDescent="0.2">
      <c r="A55" s="76" t="s">
        <v>56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s="4" customFormat="1" ht="27" customHeight="1" x14ac:dyDescent="0.2">
      <c r="A56" s="66" t="s">
        <v>161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</row>
    <row r="57" spans="1:105" s="2" customFormat="1" ht="6" customHeight="1" x14ac:dyDescent="0.25"/>
    <row r="58" spans="1:105" s="48" customFormat="1" ht="45" customHeight="1" x14ac:dyDescent="0.2">
      <c r="A58" s="60" t="s">
        <v>4</v>
      </c>
      <c r="B58" s="61"/>
      <c r="C58" s="61"/>
      <c r="D58" s="61"/>
      <c r="E58" s="61"/>
      <c r="F58" s="61"/>
      <c r="G58" s="62"/>
      <c r="H58" s="60" t="s">
        <v>58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2"/>
      <c r="BD58" s="60" t="s">
        <v>59</v>
      </c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2"/>
      <c r="BT58" s="60" t="s">
        <v>60</v>
      </c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2"/>
      <c r="CJ58" s="60" t="s">
        <v>61</v>
      </c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2"/>
    </row>
    <row r="59" spans="1:105" s="6" customFormat="1" x14ac:dyDescent="0.2">
      <c r="A59" s="59">
        <v>1</v>
      </c>
      <c r="B59" s="59"/>
      <c r="C59" s="59"/>
      <c r="D59" s="59"/>
      <c r="E59" s="59"/>
      <c r="F59" s="59"/>
      <c r="G59" s="59"/>
      <c r="H59" s="59">
        <v>2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>
        <v>3</v>
      </c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>
        <v>4</v>
      </c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>
        <v>5</v>
      </c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</row>
    <row r="60" spans="1:105" s="7" customFormat="1" ht="42" customHeight="1" x14ac:dyDescent="0.2">
      <c r="A60" s="49" t="s">
        <v>17</v>
      </c>
      <c r="B60" s="49"/>
      <c r="C60" s="49"/>
      <c r="D60" s="49"/>
      <c r="E60" s="49"/>
      <c r="F60" s="49"/>
      <c r="G60" s="49"/>
      <c r="H60" s="50" t="s">
        <v>194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1">
        <v>0</v>
      </c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>
        <v>0</v>
      </c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>
        <v>11714.4</v>
      </c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</row>
    <row r="61" spans="1:105" s="7" customFormat="1" ht="15" customHeight="1" x14ac:dyDescent="0.2">
      <c r="A61" s="49"/>
      <c r="B61" s="49"/>
      <c r="C61" s="49"/>
      <c r="D61" s="49"/>
      <c r="E61" s="49"/>
      <c r="F61" s="49"/>
      <c r="G61" s="49"/>
      <c r="H61" s="56" t="s">
        <v>15</v>
      </c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7"/>
      <c r="BD61" s="51" t="s">
        <v>16</v>
      </c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 t="s">
        <v>16</v>
      </c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>
        <v>11714.4</v>
      </c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</row>
    <row r="62" spans="1:105" s="2" customFormat="1" ht="76.5" customHeight="1" x14ac:dyDescent="0.25"/>
    <row r="63" spans="1:105" s="4" customFormat="1" ht="14.25" x14ac:dyDescent="0.2">
      <c r="A63" s="58" t="s">
        <v>57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</row>
    <row r="64" spans="1:105" s="2" customFormat="1" ht="6" customHeight="1" x14ac:dyDescent="0.25"/>
    <row r="65" spans="1:105" s="5" customFormat="1" ht="45" customHeight="1" x14ac:dyDescent="0.2">
      <c r="A65" s="60" t="s">
        <v>4</v>
      </c>
      <c r="B65" s="61"/>
      <c r="C65" s="61"/>
      <c r="D65" s="61"/>
      <c r="E65" s="61"/>
      <c r="F65" s="61"/>
      <c r="G65" s="62"/>
      <c r="H65" s="60" t="s">
        <v>58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2"/>
      <c r="BD65" s="60" t="s">
        <v>59</v>
      </c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2"/>
      <c r="BT65" s="60" t="s">
        <v>60</v>
      </c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2"/>
      <c r="CJ65" s="60" t="s">
        <v>61</v>
      </c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2"/>
    </row>
    <row r="66" spans="1:105" s="6" customFormat="1" x14ac:dyDescent="0.2">
      <c r="A66" s="59">
        <v>1</v>
      </c>
      <c r="B66" s="59"/>
      <c r="C66" s="59"/>
      <c r="D66" s="59"/>
      <c r="E66" s="59"/>
      <c r="F66" s="59"/>
      <c r="G66" s="59"/>
      <c r="H66" s="59">
        <v>2</v>
      </c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>
        <v>3</v>
      </c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>
        <v>4</v>
      </c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>
        <v>5</v>
      </c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</row>
    <row r="67" spans="1:105" s="7" customFormat="1" ht="15" customHeight="1" x14ac:dyDescent="0.2">
      <c r="A67" s="49" t="s">
        <v>110</v>
      </c>
      <c r="B67" s="49"/>
      <c r="C67" s="49"/>
      <c r="D67" s="49"/>
      <c r="E67" s="49"/>
      <c r="F67" s="49"/>
      <c r="G67" s="49"/>
      <c r="H67" s="50" t="s">
        <v>111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>
        <v>0</v>
      </c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</row>
    <row r="68" spans="1:105" s="7" customFormat="1" ht="15" customHeight="1" x14ac:dyDescent="0.2">
      <c r="A68" s="49"/>
      <c r="B68" s="49"/>
      <c r="C68" s="49"/>
      <c r="D68" s="49"/>
      <c r="E68" s="49"/>
      <c r="F68" s="49"/>
      <c r="G68" s="49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</row>
    <row r="69" spans="1:105" s="7" customFormat="1" ht="15" customHeight="1" x14ac:dyDescent="0.2">
      <c r="A69" s="49"/>
      <c r="B69" s="49"/>
      <c r="C69" s="49"/>
      <c r="D69" s="49"/>
      <c r="E69" s="49"/>
      <c r="F69" s="49"/>
      <c r="G69" s="49"/>
      <c r="H69" s="56" t="s">
        <v>15</v>
      </c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7"/>
      <c r="BD69" s="51" t="s">
        <v>16</v>
      </c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 t="s">
        <v>16</v>
      </c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>
        <v>0</v>
      </c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</row>
    <row r="70" spans="1:105" ht="12" customHeight="1" x14ac:dyDescent="0.2"/>
    <row r="71" spans="1:105" s="4" customFormat="1" ht="14.25" x14ac:dyDescent="0.2">
      <c r="A71" s="58" t="s">
        <v>62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</row>
    <row r="72" spans="1:105" s="2" customFormat="1" ht="6" customHeight="1" x14ac:dyDescent="0.25"/>
    <row r="73" spans="1:105" s="5" customFormat="1" ht="55.5" customHeight="1" x14ac:dyDescent="0.2">
      <c r="A73" s="60" t="s">
        <v>4</v>
      </c>
      <c r="B73" s="61"/>
      <c r="C73" s="61"/>
      <c r="D73" s="61"/>
      <c r="E73" s="61"/>
      <c r="F73" s="61"/>
      <c r="G73" s="62"/>
      <c r="H73" s="60" t="s">
        <v>63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2"/>
      <c r="BD73" s="60" t="s">
        <v>64</v>
      </c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2"/>
      <c r="BT73" s="60" t="s">
        <v>65</v>
      </c>
      <c r="BU73" s="61"/>
      <c r="BV73" s="61"/>
      <c r="BW73" s="61"/>
      <c r="BX73" s="61"/>
      <c r="BY73" s="61"/>
      <c r="BZ73" s="61"/>
      <c r="CA73" s="61"/>
      <c r="CB73" s="61"/>
      <c r="CC73" s="61"/>
      <c r="CD73" s="62"/>
      <c r="CE73" s="60" t="s">
        <v>66</v>
      </c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2"/>
    </row>
    <row r="74" spans="1:105" s="6" customFormat="1" x14ac:dyDescent="0.2">
      <c r="A74" s="59">
        <v>1</v>
      </c>
      <c r="B74" s="59"/>
      <c r="C74" s="59"/>
      <c r="D74" s="59"/>
      <c r="E74" s="59"/>
      <c r="F74" s="59"/>
      <c r="G74" s="59"/>
      <c r="H74" s="59">
        <v>2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>
        <v>3</v>
      </c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>
        <v>4</v>
      </c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>
        <v>5</v>
      </c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</row>
    <row r="75" spans="1:105" s="7" customFormat="1" ht="15" customHeight="1" x14ac:dyDescent="0.2">
      <c r="A75" s="49" t="s">
        <v>17</v>
      </c>
      <c r="B75" s="49"/>
      <c r="C75" s="49"/>
      <c r="D75" s="49"/>
      <c r="E75" s="49"/>
      <c r="F75" s="49"/>
      <c r="G75" s="49"/>
      <c r="H75" s="50" t="s">
        <v>98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1">
        <v>1005534</v>
      </c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>
        <v>0.01</v>
      </c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2">
        <v>39</v>
      </c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</row>
    <row r="76" spans="1:105" s="7" customFormat="1" ht="15" customHeight="1" x14ac:dyDescent="0.2">
      <c r="A76" s="49" t="s">
        <v>18</v>
      </c>
      <c r="B76" s="49"/>
      <c r="C76" s="49"/>
      <c r="D76" s="49"/>
      <c r="E76" s="49"/>
      <c r="F76" s="49"/>
      <c r="G76" s="49"/>
      <c r="H76" s="50" t="s">
        <v>99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1">
        <v>31576792</v>
      </c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>
        <v>2.2000000000000002</v>
      </c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2">
        <v>525087</v>
      </c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</row>
    <row r="77" spans="1:105" s="7" customFormat="1" ht="15" customHeight="1" x14ac:dyDescent="0.2">
      <c r="A77" s="49" t="s">
        <v>19</v>
      </c>
      <c r="B77" s="49"/>
      <c r="C77" s="49"/>
      <c r="D77" s="49"/>
      <c r="E77" s="49"/>
      <c r="F77" s="49"/>
      <c r="G77" s="49"/>
      <c r="H77" s="50" t="s">
        <v>100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2">
        <v>8776</v>
      </c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</row>
    <row r="78" spans="1:105" s="47" customFormat="1" ht="15" customHeight="1" x14ac:dyDescent="0.2">
      <c r="A78" s="68"/>
      <c r="B78" s="68"/>
      <c r="C78" s="68"/>
      <c r="D78" s="68"/>
      <c r="E78" s="68"/>
      <c r="F78" s="68"/>
      <c r="G78" s="68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</row>
    <row r="79" spans="1:105" s="7" customFormat="1" ht="15" customHeight="1" x14ac:dyDescent="0.2">
      <c r="A79" s="49"/>
      <c r="B79" s="49"/>
      <c r="C79" s="49"/>
      <c r="D79" s="49"/>
      <c r="E79" s="49"/>
      <c r="F79" s="49"/>
      <c r="G79" s="49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</row>
    <row r="80" spans="1:105" s="7" customFormat="1" ht="15" customHeight="1" x14ac:dyDescent="0.2">
      <c r="A80" s="49"/>
      <c r="B80" s="49"/>
      <c r="C80" s="49"/>
      <c r="D80" s="49"/>
      <c r="E80" s="49"/>
      <c r="F80" s="49"/>
      <c r="G80" s="49"/>
      <c r="H80" s="56" t="s">
        <v>15</v>
      </c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7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 t="s">
        <v>16</v>
      </c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2">
        <f>CE75+CE76+CE77+CE78</f>
        <v>533902</v>
      </c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</row>
    <row r="81" spans="1:105" s="2" customFormat="1" ht="12" customHeight="1" x14ac:dyDescent="0.25"/>
    <row r="82" spans="1:105" s="4" customFormat="1" ht="14.25" x14ac:dyDescent="0.2">
      <c r="A82" s="58" t="s">
        <v>67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</row>
    <row r="83" spans="1:105" s="2" customFormat="1" ht="6" customHeight="1" x14ac:dyDescent="0.25"/>
    <row r="84" spans="1:105" s="5" customFormat="1" ht="45" customHeight="1" x14ac:dyDescent="0.2">
      <c r="A84" s="60" t="s">
        <v>4</v>
      </c>
      <c r="B84" s="61"/>
      <c r="C84" s="61"/>
      <c r="D84" s="61"/>
      <c r="E84" s="61"/>
      <c r="F84" s="61"/>
      <c r="G84" s="62"/>
      <c r="H84" s="60" t="s">
        <v>58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2"/>
      <c r="BD84" s="60" t="s">
        <v>59</v>
      </c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2"/>
      <c r="BT84" s="60" t="s">
        <v>60</v>
      </c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2"/>
      <c r="CJ84" s="60" t="s">
        <v>61</v>
      </c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2"/>
    </row>
    <row r="85" spans="1:105" s="6" customFormat="1" x14ac:dyDescent="0.2">
      <c r="A85" s="59">
        <v>1</v>
      </c>
      <c r="B85" s="59"/>
      <c r="C85" s="59"/>
      <c r="D85" s="59"/>
      <c r="E85" s="59"/>
      <c r="F85" s="59"/>
      <c r="G85" s="59"/>
      <c r="H85" s="59">
        <v>2</v>
      </c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>
        <v>3</v>
      </c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>
        <v>4</v>
      </c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>
        <v>5</v>
      </c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</row>
    <row r="86" spans="1:105" s="7" customFormat="1" ht="15" customHeight="1" x14ac:dyDescent="0.2">
      <c r="A86" s="49"/>
      <c r="B86" s="49"/>
      <c r="C86" s="49"/>
      <c r="D86" s="49"/>
      <c r="E86" s="49"/>
      <c r="F86" s="49"/>
      <c r="G86" s="49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</row>
    <row r="87" spans="1:105" s="7" customFormat="1" ht="15" customHeight="1" x14ac:dyDescent="0.2">
      <c r="A87" s="49"/>
      <c r="B87" s="49"/>
      <c r="C87" s="49"/>
      <c r="D87" s="49"/>
      <c r="E87" s="49"/>
      <c r="F87" s="49"/>
      <c r="G87" s="49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</row>
    <row r="88" spans="1:105" s="7" customFormat="1" ht="15" customHeight="1" x14ac:dyDescent="0.2">
      <c r="A88" s="49"/>
      <c r="B88" s="49"/>
      <c r="C88" s="49"/>
      <c r="D88" s="49"/>
      <c r="E88" s="49"/>
      <c r="F88" s="49"/>
      <c r="G88" s="49"/>
      <c r="H88" s="56" t="s">
        <v>15</v>
      </c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7"/>
      <c r="BD88" s="51" t="s">
        <v>16</v>
      </c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 t="s">
        <v>16</v>
      </c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</row>
    <row r="89" spans="1:105" s="2" customFormat="1" ht="12" customHeight="1" x14ac:dyDescent="0.25"/>
    <row r="90" spans="1:105" s="4" customFormat="1" ht="27" customHeight="1" x14ac:dyDescent="0.2">
      <c r="A90" s="66" t="s">
        <v>68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</row>
    <row r="91" spans="1:105" s="2" customFormat="1" ht="6" customHeight="1" x14ac:dyDescent="0.25"/>
    <row r="92" spans="1:105" s="5" customFormat="1" ht="45" customHeight="1" x14ac:dyDescent="0.2">
      <c r="A92" s="60" t="s">
        <v>4</v>
      </c>
      <c r="B92" s="61"/>
      <c r="C92" s="61"/>
      <c r="D92" s="61"/>
      <c r="E92" s="61"/>
      <c r="F92" s="61"/>
      <c r="G92" s="62"/>
      <c r="H92" s="60" t="s">
        <v>58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2"/>
      <c r="BD92" s="60" t="s">
        <v>59</v>
      </c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2"/>
      <c r="BT92" s="60" t="s">
        <v>60</v>
      </c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2"/>
      <c r="CJ92" s="60" t="s">
        <v>61</v>
      </c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2"/>
    </row>
    <row r="93" spans="1:105" s="6" customFormat="1" x14ac:dyDescent="0.2">
      <c r="A93" s="59">
        <v>1</v>
      </c>
      <c r="B93" s="59"/>
      <c r="C93" s="59"/>
      <c r="D93" s="59"/>
      <c r="E93" s="59"/>
      <c r="F93" s="59"/>
      <c r="G93" s="59"/>
      <c r="H93" s="59">
        <v>2</v>
      </c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>
        <v>3</v>
      </c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>
        <v>4</v>
      </c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>
        <v>5</v>
      </c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</row>
    <row r="94" spans="1:105" s="7" customFormat="1" ht="15" customHeight="1" x14ac:dyDescent="0.2">
      <c r="A94" s="49"/>
      <c r="B94" s="49"/>
      <c r="C94" s="49"/>
      <c r="D94" s="49"/>
      <c r="E94" s="49"/>
      <c r="F94" s="49"/>
      <c r="G94" s="49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</row>
    <row r="95" spans="1:105" s="7" customFormat="1" ht="15" customHeight="1" x14ac:dyDescent="0.2">
      <c r="A95" s="49"/>
      <c r="B95" s="49"/>
      <c r="C95" s="49"/>
      <c r="D95" s="49"/>
      <c r="E95" s="49"/>
      <c r="F95" s="49"/>
      <c r="G95" s="49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</row>
    <row r="96" spans="1:105" s="7" customFormat="1" ht="15" customHeight="1" x14ac:dyDescent="0.2">
      <c r="A96" s="49"/>
      <c r="B96" s="49"/>
      <c r="C96" s="49"/>
      <c r="D96" s="49"/>
      <c r="E96" s="49"/>
      <c r="F96" s="49"/>
      <c r="G96" s="49"/>
      <c r="H96" s="56" t="s">
        <v>15</v>
      </c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7"/>
      <c r="BD96" s="51" t="s">
        <v>16</v>
      </c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 t="s">
        <v>16</v>
      </c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</row>
    <row r="97" spans="1:105" s="2" customFormat="1" ht="12" customHeight="1" x14ac:dyDescent="0.25"/>
    <row r="98" spans="1:105" s="4" customFormat="1" ht="14.25" x14ac:dyDescent="0.2">
      <c r="A98" s="58" t="s">
        <v>69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</row>
    <row r="99" spans="1:105" s="2" customFormat="1" ht="10.5" customHeight="1" x14ac:dyDescent="0.25"/>
    <row r="100" spans="1:105" s="4" customFormat="1" ht="14.25" x14ac:dyDescent="0.2">
      <c r="A100" s="58" t="s">
        <v>70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</row>
    <row r="101" spans="1:105" s="2" customFormat="1" ht="10.5" customHeight="1" x14ac:dyDescent="0.25"/>
    <row r="102" spans="1:105" s="5" customFormat="1" ht="45" customHeight="1" x14ac:dyDescent="0.2">
      <c r="A102" s="70" t="s">
        <v>4</v>
      </c>
      <c r="B102" s="71"/>
      <c r="C102" s="71"/>
      <c r="D102" s="71"/>
      <c r="E102" s="71"/>
      <c r="F102" s="71"/>
      <c r="G102" s="72"/>
      <c r="H102" s="70" t="s">
        <v>63</v>
      </c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2"/>
      <c r="AP102" s="70" t="s">
        <v>71</v>
      </c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2"/>
      <c r="BF102" s="70" t="s">
        <v>72</v>
      </c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2"/>
      <c r="BV102" s="70" t="s">
        <v>73</v>
      </c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2"/>
      <c r="CL102" s="70" t="s">
        <v>30</v>
      </c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2"/>
    </row>
    <row r="103" spans="1:105" s="6" customFormat="1" x14ac:dyDescent="0.2">
      <c r="A103" s="59">
        <v>1</v>
      </c>
      <c r="B103" s="59"/>
      <c r="C103" s="59"/>
      <c r="D103" s="59"/>
      <c r="E103" s="59"/>
      <c r="F103" s="59"/>
      <c r="G103" s="59"/>
      <c r="H103" s="59">
        <v>2</v>
      </c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>
        <v>3</v>
      </c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>
        <v>4</v>
      </c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>
        <v>5</v>
      </c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>
        <v>6</v>
      </c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</row>
    <row r="104" spans="1:105" s="7" customFormat="1" ht="15" customHeight="1" x14ac:dyDescent="0.2">
      <c r="A104" s="49" t="s">
        <v>17</v>
      </c>
      <c r="B104" s="49"/>
      <c r="C104" s="49"/>
      <c r="D104" s="49"/>
      <c r="E104" s="49"/>
      <c r="F104" s="49"/>
      <c r="G104" s="49"/>
      <c r="H104" s="50" t="s">
        <v>112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1">
        <v>1</v>
      </c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>
        <v>12</v>
      </c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>
        <v>960</v>
      </c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2">
        <v>11520</v>
      </c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</row>
    <row r="105" spans="1:105" s="7" customFormat="1" ht="15" customHeight="1" x14ac:dyDescent="0.2">
      <c r="A105" s="49" t="s">
        <v>18</v>
      </c>
      <c r="B105" s="49"/>
      <c r="C105" s="49"/>
      <c r="D105" s="49"/>
      <c r="E105" s="49"/>
      <c r="F105" s="49"/>
      <c r="G105" s="49"/>
      <c r="H105" s="50" t="s">
        <v>113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1">
        <v>2</v>
      </c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>
        <v>12</v>
      </c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>
        <v>940.95</v>
      </c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2">
        <v>22582.9</v>
      </c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</row>
    <row r="106" spans="1:105" s="7" customFormat="1" ht="15" customHeight="1" x14ac:dyDescent="0.2">
      <c r="A106" s="49" t="s">
        <v>19</v>
      </c>
      <c r="B106" s="49"/>
      <c r="C106" s="49"/>
      <c r="D106" s="49"/>
      <c r="E106" s="49"/>
      <c r="F106" s="49"/>
      <c r="G106" s="49"/>
      <c r="H106" s="50" t="s">
        <v>114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</row>
    <row r="107" spans="1:105" s="7" customFormat="1" ht="15" customHeight="1" x14ac:dyDescent="0.2">
      <c r="A107" s="49" t="s">
        <v>23</v>
      </c>
      <c r="B107" s="49"/>
      <c r="C107" s="49"/>
      <c r="D107" s="49"/>
      <c r="E107" s="49"/>
      <c r="F107" s="49"/>
      <c r="G107" s="49"/>
      <c r="H107" s="50" t="s">
        <v>115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</row>
    <row r="108" spans="1:105" s="7" customFormat="1" ht="15" customHeight="1" x14ac:dyDescent="0.2">
      <c r="A108" s="49" t="s">
        <v>116</v>
      </c>
      <c r="B108" s="49"/>
      <c r="C108" s="49"/>
      <c r="D108" s="49"/>
      <c r="E108" s="49"/>
      <c r="F108" s="49"/>
      <c r="G108" s="49"/>
      <c r="H108" s="50" t="s">
        <v>117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</row>
    <row r="109" spans="1:105" s="7" customFormat="1" ht="15" customHeight="1" x14ac:dyDescent="0.2">
      <c r="A109" s="49"/>
      <c r="B109" s="49"/>
      <c r="C109" s="49"/>
      <c r="D109" s="49"/>
      <c r="E109" s="49"/>
      <c r="F109" s="49"/>
      <c r="G109" s="49"/>
      <c r="H109" s="73" t="s">
        <v>74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5"/>
      <c r="AP109" s="51" t="s">
        <v>16</v>
      </c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 t="s">
        <v>16</v>
      </c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 t="s">
        <v>16</v>
      </c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2">
        <f>CL105+CL104</f>
        <v>34102.9</v>
      </c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</row>
    <row r="110" spans="1:105" s="2" customFormat="1" ht="10.5" customHeight="1" x14ac:dyDescent="0.25"/>
    <row r="111" spans="1:105" s="4" customFormat="1" ht="14.25" x14ac:dyDescent="0.2">
      <c r="A111" s="58" t="s">
        <v>75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8"/>
      <c r="CV111" s="58"/>
      <c r="CW111" s="58"/>
      <c r="CX111" s="58"/>
      <c r="CY111" s="58"/>
      <c r="CZ111" s="58"/>
      <c r="DA111" s="58"/>
    </row>
    <row r="112" spans="1:105" s="2" customFormat="1" ht="10.5" customHeight="1" x14ac:dyDescent="0.25"/>
    <row r="113" spans="1:105" s="5" customFormat="1" ht="45" customHeight="1" x14ac:dyDescent="0.2">
      <c r="A113" s="60" t="s">
        <v>4</v>
      </c>
      <c r="B113" s="61"/>
      <c r="C113" s="61"/>
      <c r="D113" s="61"/>
      <c r="E113" s="61"/>
      <c r="F113" s="61"/>
      <c r="G113" s="62"/>
      <c r="H113" s="60" t="s">
        <v>63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2"/>
      <c r="BD113" s="60" t="s">
        <v>76</v>
      </c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2"/>
      <c r="BT113" s="60" t="s">
        <v>77</v>
      </c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2"/>
      <c r="CJ113" s="60" t="s">
        <v>78</v>
      </c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2"/>
    </row>
    <row r="114" spans="1:105" s="6" customFormat="1" x14ac:dyDescent="0.2">
      <c r="A114" s="59">
        <v>1</v>
      </c>
      <c r="B114" s="59"/>
      <c r="C114" s="59"/>
      <c r="D114" s="59"/>
      <c r="E114" s="59"/>
      <c r="F114" s="59"/>
      <c r="G114" s="59"/>
      <c r="H114" s="59">
        <v>2</v>
      </c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>
        <v>3</v>
      </c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>
        <v>4</v>
      </c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>
        <v>5</v>
      </c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</row>
    <row r="115" spans="1:105" s="7" customFormat="1" ht="15" customHeight="1" x14ac:dyDescent="0.2">
      <c r="A115" s="49"/>
      <c r="B115" s="49"/>
      <c r="C115" s="49"/>
      <c r="D115" s="49"/>
      <c r="E115" s="49"/>
      <c r="F115" s="49"/>
      <c r="G115" s="49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</row>
    <row r="116" spans="1:105" s="7" customFormat="1" ht="15" customHeight="1" x14ac:dyDescent="0.2">
      <c r="A116" s="49"/>
      <c r="B116" s="49"/>
      <c r="C116" s="49"/>
      <c r="D116" s="49"/>
      <c r="E116" s="49"/>
      <c r="F116" s="49"/>
      <c r="G116" s="49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</row>
    <row r="117" spans="1:105" s="7" customFormat="1" ht="15" customHeight="1" x14ac:dyDescent="0.2">
      <c r="A117" s="49"/>
      <c r="B117" s="49"/>
      <c r="C117" s="49"/>
      <c r="D117" s="49"/>
      <c r="E117" s="49"/>
      <c r="F117" s="49"/>
      <c r="G117" s="49"/>
      <c r="H117" s="56" t="s">
        <v>15</v>
      </c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7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</row>
    <row r="118" spans="1:105" s="2" customFormat="1" ht="10.5" customHeight="1" x14ac:dyDescent="0.25"/>
    <row r="119" spans="1:105" s="4" customFormat="1" ht="14.25" x14ac:dyDescent="0.2">
      <c r="A119" s="58" t="s">
        <v>79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</row>
    <row r="120" spans="1:105" s="2" customFormat="1" ht="10.5" customHeight="1" x14ac:dyDescent="0.25"/>
    <row r="121" spans="1:105" s="5" customFormat="1" ht="45" customHeight="1" x14ac:dyDescent="0.2">
      <c r="A121" s="70" t="s">
        <v>4</v>
      </c>
      <c r="B121" s="71"/>
      <c r="C121" s="71"/>
      <c r="D121" s="71"/>
      <c r="E121" s="71"/>
      <c r="F121" s="71"/>
      <c r="G121" s="72"/>
      <c r="H121" s="70" t="s">
        <v>58</v>
      </c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2"/>
      <c r="AP121" s="70" t="s">
        <v>80</v>
      </c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2"/>
      <c r="BF121" s="70" t="s">
        <v>81</v>
      </c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2"/>
      <c r="BV121" s="70" t="s">
        <v>82</v>
      </c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2"/>
      <c r="CL121" s="70" t="s">
        <v>83</v>
      </c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2"/>
    </row>
    <row r="122" spans="1:105" s="6" customFormat="1" x14ac:dyDescent="0.2">
      <c r="A122" s="59">
        <v>1</v>
      </c>
      <c r="B122" s="59"/>
      <c r="C122" s="59"/>
      <c r="D122" s="59"/>
      <c r="E122" s="59"/>
      <c r="F122" s="59"/>
      <c r="G122" s="59"/>
      <c r="H122" s="59">
        <v>2</v>
      </c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>
        <v>4</v>
      </c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>
        <v>5</v>
      </c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>
        <v>6</v>
      </c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>
        <v>6</v>
      </c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</row>
    <row r="123" spans="1:105" s="7" customFormat="1" ht="13.5" customHeight="1" x14ac:dyDescent="0.2">
      <c r="A123" s="49" t="s">
        <v>17</v>
      </c>
      <c r="B123" s="49"/>
      <c r="C123" s="49"/>
      <c r="D123" s="49"/>
      <c r="E123" s="49"/>
      <c r="F123" s="49"/>
      <c r="G123" s="49"/>
      <c r="H123" s="50" t="s">
        <v>118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1">
        <v>55000</v>
      </c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>
        <v>11.05</v>
      </c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2">
        <v>607921.62</v>
      </c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</row>
    <row r="124" spans="1:105" s="7" customFormat="1" ht="13.5" customHeight="1" x14ac:dyDescent="0.2">
      <c r="A124" s="49" t="s">
        <v>18</v>
      </c>
      <c r="B124" s="49"/>
      <c r="C124" s="49"/>
      <c r="D124" s="49"/>
      <c r="E124" s="49"/>
      <c r="F124" s="49"/>
      <c r="G124" s="49"/>
      <c r="H124" s="50" t="s">
        <v>119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</row>
    <row r="125" spans="1:105" s="7" customFormat="1" ht="13.5" customHeight="1" x14ac:dyDescent="0.2">
      <c r="A125" s="49" t="s">
        <v>19</v>
      </c>
      <c r="B125" s="49"/>
      <c r="C125" s="49"/>
      <c r="D125" s="49"/>
      <c r="E125" s="49"/>
      <c r="F125" s="49"/>
      <c r="G125" s="49"/>
      <c r="H125" s="50" t="s">
        <v>120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</row>
    <row r="126" spans="1:105" s="7" customFormat="1" ht="15" customHeight="1" x14ac:dyDescent="0.2">
      <c r="A126" s="49" t="s">
        <v>23</v>
      </c>
      <c r="B126" s="49"/>
      <c r="C126" s="49"/>
      <c r="D126" s="49"/>
      <c r="E126" s="49"/>
      <c r="F126" s="49"/>
      <c r="G126" s="49"/>
      <c r="H126" s="50" t="s">
        <v>121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</row>
    <row r="127" spans="1:105" s="7" customFormat="1" ht="15" customHeight="1" x14ac:dyDescent="0.2">
      <c r="A127" s="49" t="s">
        <v>23</v>
      </c>
      <c r="B127" s="49"/>
      <c r="C127" s="49"/>
      <c r="D127" s="49"/>
      <c r="E127" s="49"/>
      <c r="F127" s="49"/>
      <c r="G127" s="49"/>
      <c r="H127" s="50" t="s">
        <v>122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</row>
    <row r="128" spans="1:105" s="7" customFormat="1" ht="15" customHeight="1" x14ac:dyDescent="0.2">
      <c r="A128" s="49"/>
      <c r="B128" s="49"/>
      <c r="C128" s="49"/>
      <c r="D128" s="49"/>
      <c r="E128" s="49"/>
      <c r="F128" s="49"/>
      <c r="G128" s="49"/>
      <c r="H128" s="65" t="s">
        <v>15</v>
      </c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7"/>
      <c r="AP128" s="51" t="s">
        <v>16</v>
      </c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 t="s">
        <v>16</v>
      </c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 t="s">
        <v>16</v>
      </c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2">
        <f>CL123</f>
        <v>607921.62</v>
      </c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</row>
    <row r="129" spans="1:105" s="2" customFormat="1" ht="27.75" customHeight="1" x14ac:dyDescent="0.25"/>
    <row r="130" spans="1:105" s="4" customFormat="1" ht="14.25" x14ac:dyDescent="0.2">
      <c r="A130" s="58" t="s">
        <v>84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  <c r="CX130" s="58"/>
      <c r="CY130" s="58"/>
      <c r="CZ130" s="58"/>
      <c r="DA130" s="58"/>
    </row>
    <row r="131" spans="1:105" s="2" customFormat="1" ht="10.5" customHeight="1" x14ac:dyDescent="0.25"/>
    <row r="132" spans="1:105" s="5" customFormat="1" ht="45" customHeight="1" x14ac:dyDescent="0.2">
      <c r="A132" s="60" t="s">
        <v>4</v>
      </c>
      <c r="B132" s="61"/>
      <c r="C132" s="61"/>
      <c r="D132" s="61"/>
      <c r="E132" s="61"/>
      <c r="F132" s="61"/>
      <c r="G132" s="62"/>
      <c r="H132" s="60" t="s">
        <v>58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2"/>
      <c r="BD132" s="60" t="s">
        <v>85</v>
      </c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2"/>
      <c r="BT132" s="60" t="s">
        <v>86</v>
      </c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2"/>
      <c r="CJ132" s="60" t="s">
        <v>87</v>
      </c>
      <c r="CK132" s="61"/>
      <c r="CL132" s="61"/>
      <c r="CM132" s="61"/>
      <c r="CN132" s="61"/>
      <c r="CO132" s="61"/>
      <c r="CP132" s="61"/>
      <c r="CQ132" s="61"/>
      <c r="CR132" s="61"/>
      <c r="CS132" s="61"/>
      <c r="CT132" s="61"/>
      <c r="CU132" s="61"/>
      <c r="CV132" s="61"/>
      <c r="CW132" s="61"/>
      <c r="CX132" s="61"/>
      <c r="CY132" s="61"/>
      <c r="CZ132" s="61"/>
      <c r="DA132" s="62"/>
    </row>
    <row r="133" spans="1:105" s="6" customFormat="1" x14ac:dyDescent="0.2">
      <c r="A133" s="59">
        <v>1</v>
      </c>
      <c r="B133" s="59"/>
      <c r="C133" s="59"/>
      <c r="D133" s="59"/>
      <c r="E133" s="59"/>
      <c r="F133" s="59"/>
      <c r="G133" s="59"/>
      <c r="H133" s="59">
        <v>2</v>
      </c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>
        <v>4</v>
      </c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>
        <v>5</v>
      </c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>
        <v>6</v>
      </c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</row>
    <row r="134" spans="1:105" s="7" customFormat="1" ht="15" customHeight="1" x14ac:dyDescent="0.2">
      <c r="A134" s="49"/>
      <c r="B134" s="49"/>
      <c r="C134" s="49"/>
      <c r="D134" s="49"/>
      <c r="E134" s="49"/>
      <c r="F134" s="49"/>
      <c r="G134" s="49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</row>
    <row r="135" spans="1:105" s="7" customFormat="1" ht="15" customHeight="1" x14ac:dyDescent="0.2">
      <c r="A135" s="49"/>
      <c r="B135" s="49"/>
      <c r="C135" s="49"/>
      <c r="D135" s="49"/>
      <c r="E135" s="49"/>
      <c r="F135" s="49"/>
      <c r="G135" s="49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</row>
    <row r="136" spans="1:105" s="7" customFormat="1" ht="15" customHeight="1" x14ac:dyDescent="0.2">
      <c r="A136" s="49"/>
      <c r="B136" s="49"/>
      <c r="C136" s="49"/>
      <c r="D136" s="49"/>
      <c r="E136" s="49"/>
      <c r="F136" s="49"/>
      <c r="G136" s="49"/>
      <c r="H136" s="56" t="s">
        <v>15</v>
      </c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7"/>
      <c r="BD136" s="51" t="s">
        <v>16</v>
      </c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 t="s">
        <v>16</v>
      </c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 t="s">
        <v>16</v>
      </c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</row>
    <row r="137" spans="1:105" s="2" customFormat="1" ht="12" customHeight="1" x14ac:dyDescent="0.25"/>
    <row r="138" spans="1:105" s="4" customFormat="1" ht="14.25" x14ac:dyDescent="0.2">
      <c r="A138" s="58" t="s">
        <v>88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</row>
    <row r="139" spans="1:105" s="2" customFormat="1" ht="10.5" customHeight="1" x14ac:dyDescent="0.25"/>
    <row r="140" spans="1:105" s="5" customFormat="1" ht="45" customHeight="1" x14ac:dyDescent="0.2">
      <c r="A140" s="60" t="s">
        <v>4</v>
      </c>
      <c r="B140" s="61"/>
      <c r="C140" s="61"/>
      <c r="D140" s="61"/>
      <c r="E140" s="61"/>
      <c r="F140" s="61"/>
      <c r="G140" s="62"/>
      <c r="H140" s="60" t="s">
        <v>63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2"/>
      <c r="BD140" s="60" t="s">
        <v>89</v>
      </c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2"/>
      <c r="BT140" s="60" t="s">
        <v>90</v>
      </c>
      <c r="BU140" s="61"/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1"/>
      <c r="CG140" s="61"/>
      <c r="CH140" s="61"/>
      <c r="CI140" s="62"/>
      <c r="CJ140" s="60" t="s">
        <v>91</v>
      </c>
      <c r="CK140" s="61"/>
      <c r="CL140" s="61"/>
      <c r="CM140" s="61"/>
      <c r="CN140" s="61"/>
      <c r="CO140" s="61"/>
      <c r="CP140" s="61"/>
      <c r="CQ140" s="61"/>
      <c r="CR140" s="61"/>
      <c r="CS140" s="61"/>
      <c r="CT140" s="61"/>
      <c r="CU140" s="61"/>
      <c r="CV140" s="61"/>
      <c r="CW140" s="61"/>
      <c r="CX140" s="61"/>
      <c r="CY140" s="61"/>
      <c r="CZ140" s="61"/>
      <c r="DA140" s="62"/>
    </row>
    <row r="141" spans="1:105" s="6" customFormat="1" x14ac:dyDescent="0.2">
      <c r="A141" s="59">
        <v>1</v>
      </c>
      <c r="B141" s="59"/>
      <c r="C141" s="59"/>
      <c r="D141" s="59"/>
      <c r="E141" s="59"/>
      <c r="F141" s="59"/>
      <c r="G141" s="59"/>
      <c r="H141" s="59">
        <v>2</v>
      </c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>
        <v>3</v>
      </c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>
        <v>4</v>
      </c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>
        <v>5</v>
      </c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</row>
    <row r="142" spans="1:105" s="7" customFormat="1" ht="15" customHeight="1" x14ac:dyDescent="0.2">
      <c r="A142" s="49" t="s">
        <v>17</v>
      </c>
      <c r="B142" s="49"/>
      <c r="C142" s="49"/>
      <c r="D142" s="49"/>
      <c r="E142" s="49"/>
      <c r="F142" s="49"/>
      <c r="G142" s="49"/>
      <c r="H142" s="50" t="s">
        <v>124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1">
        <v>2</v>
      </c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>
        <v>1</v>
      </c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2">
        <v>25080</v>
      </c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</row>
    <row r="143" spans="1:105" s="7" customFormat="1" ht="15" customHeight="1" x14ac:dyDescent="0.2">
      <c r="A143" s="49" t="s">
        <v>18</v>
      </c>
      <c r="B143" s="49"/>
      <c r="C143" s="49"/>
      <c r="D143" s="49"/>
      <c r="E143" s="49"/>
      <c r="F143" s="49"/>
      <c r="G143" s="49"/>
      <c r="H143" s="50" t="s">
        <v>186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1">
        <v>1</v>
      </c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>
        <v>0</v>
      </c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2">
        <v>0</v>
      </c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</row>
    <row r="144" spans="1:105" s="7" customFormat="1" ht="15" customHeight="1" x14ac:dyDescent="0.2">
      <c r="A144" s="49" t="s">
        <v>19</v>
      </c>
      <c r="B144" s="49"/>
      <c r="C144" s="49"/>
      <c r="D144" s="49"/>
      <c r="E144" s="49"/>
      <c r="F144" s="49"/>
      <c r="G144" s="49"/>
      <c r="H144" s="50" t="s">
        <v>136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1">
        <v>2</v>
      </c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>
        <v>1</v>
      </c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2">
        <v>4160</v>
      </c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</row>
    <row r="145" spans="1:105" s="7" customFormat="1" ht="15" customHeight="1" x14ac:dyDescent="0.2">
      <c r="A145" s="49" t="s">
        <v>23</v>
      </c>
      <c r="B145" s="49"/>
      <c r="C145" s="49"/>
      <c r="D145" s="49"/>
      <c r="E145" s="49"/>
      <c r="F145" s="49"/>
      <c r="G145" s="49"/>
      <c r="H145" s="50" t="s">
        <v>137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1">
        <v>2</v>
      </c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>
        <v>1</v>
      </c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2">
        <v>4166.1000000000004</v>
      </c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</row>
    <row r="146" spans="1:105" s="7" customFormat="1" ht="15" customHeight="1" x14ac:dyDescent="0.2">
      <c r="A146" s="49" t="s">
        <v>116</v>
      </c>
      <c r="B146" s="49"/>
      <c r="C146" s="49"/>
      <c r="D146" s="49"/>
      <c r="E146" s="49"/>
      <c r="F146" s="49"/>
      <c r="G146" s="49"/>
      <c r="H146" s="50" t="s">
        <v>138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1">
        <v>1</v>
      </c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>
        <v>12</v>
      </c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2">
        <v>0</v>
      </c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</row>
    <row r="147" spans="1:105" s="7" customFormat="1" ht="15" customHeight="1" x14ac:dyDescent="0.2">
      <c r="A147" s="49" t="s">
        <v>142</v>
      </c>
      <c r="B147" s="49"/>
      <c r="C147" s="49"/>
      <c r="D147" s="49"/>
      <c r="E147" s="49"/>
      <c r="F147" s="49"/>
      <c r="G147" s="49"/>
      <c r="H147" s="50" t="s">
        <v>135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1">
        <v>1</v>
      </c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>
        <v>12</v>
      </c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2">
        <v>130704</v>
      </c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</row>
    <row r="148" spans="1:105" s="7" customFormat="1" ht="15" customHeight="1" x14ac:dyDescent="0.2">
      <c r="A148" s="49" t="s">
        <v>143</v>
      </c>
      <c r="B148" s="49"/>
      <c r="C148" s="49"/>
      <c r="D148" s="49"/>
      <c r="E148" s="49"/>
      <c r="F148" s="49"/>
      <c r="G148" s="49"/>
      <c r="H148" s="50" t="s">
        <v>141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1">
        <v>1</v>
      </c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>
        <v>12</v>
      </c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2">
        <v>490</v>
      </c>
      <c r="CK148" s="52"/>
      <c r="CL148" s="52"/>
      <c r="CM148" s="52"/>
      <c r="CN148" s="52"/>
      <c r="CO148" s="52"/>
      <c r="CP148" s="52"/>
      <c r="CQ148" s="52"/>
      <c r="CR148" s="52"/>
      <c r="CS148" s="52"/>
      <c r="CT148" s="52"/>
      <c r="CU148" s="52"/>
      <c r="CV148" s="52"/>
      <c r="CW148" s="52"/>
      <c r="CX148" s="52"/>
      <c r="CY148" s="52"/>
      <c r="CZ148" s="52"/>
      <c r="DA148" s="52"/>
    </row>
    <row r="149" spans="1:105" s="7" customFormat="1" ht="15" customHeight="1" x14ac:dyDescent="0.2">
      <c r="A149" s="49" t="s">
        <v>146</v>
      </c>
      <c r="B149" s="49"/>
      <c r="C149" s="49"/>
      <c r="D149" s="49"/>
      <c r="E149" s="49"/>
      <c r="F149" s="49"/>
      <c r="G149" s="49"/>
      <c r="H149" s="50" t="s">
        <v>147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1">
        <v>1</v>
      </c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>
        <v>1</v>
      </c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2">
        <v>3240</v>
      </c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</row>
    <row r="150" spans="1:105" s="7" customFormat="1" ht="15" customHeight="1" x14ac:dyDescent="0.2">
      <c r="A150" s="49" t="s">
        <v>167</v>
      </c>
      <c r="B150" s="49"/>
      <c r="C150" s="49"/>
      <c r="D150" s="49"/>
      <c r="E150" s="49"/>
      <c r="F150" s="49"/>
      <c r="G150" s="49"/>
      <c r="H150" s="50" t="s">
        <v>188</v>
      </c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1">
        <v>1</v>
      </c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>
        <v>1</v>
      </c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2">
        <v>60751.6</v>
      </c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</row>
    <row r="151" spans="1:105" s="7" customFormat="1" ht="15" customHeight="1" x14ac:dyDescent="0.2">
      <c r="A151" s="49"/>
      <c r="B151" s="49"/>
      <c r="C151" s="49"/>
      <c r="D151" s="49"/>
      <c r="E151" s="49"/>
      <c r="F151" s="49"/>
      <c r="G151" s="49"/>
      <c r="H151" s="56" t="s">
        <v>15</v>
      </c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7"/>
      <c r="BD151" s="51" t="s">
        <v>16</v>
      </c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 t="s">
        <v>16</v>
      </c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  <c r="CG151" s="51"/>
      <c r="CH151" s="51"/>
      <c r="CI151" s="51"/>
      <c r="CJ151" s="52">
        <f>SUM(CJ142:DA150)</f>
        <v>228591.7</v>
      </c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</row>
    <row r="152" spans="1:105" s="2" customFormat="1" ht="12" customHeight="1" x14ac:dyDescent="0.25"/>
    <row r="153" spans="1:105" s="4" customFormat="1" ht="14.25" x14ac:dyDescent="0.2">
      <c r="A153" s="58" t="s">
        <v>92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  <c r="CG153" s="58"/>
      <c r="CH153" s="58"/>
      <c r="CI153" s="58"/>
      <c r="CJ153" s="58"/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  <c r="DA153" s="58"/>
    </row>
    <row r="154" spans="1:105" s="2" customFormat="1" ht="10.5" customHeight="1" x14ac:dyDescent="0.25"/>
    <row r="155" spans="1:105" s="2" customFormat="1" ht="30" customHeight="1" x14ac:dyDescent="0.25">
      <c r="A155" s="60" t="s">
        <v>4</v>
      </c>
      <c r="B155" s="61"/>
      <c r="C155" s="61"/>
      <c r="D155" s="61"/>
      <c r="E155" s="61"/>
      <c r="F155" s="61"/>
      <c r="G155" s="62"/>
      <c r="H155" s="60" t="s">
        <v>63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2"/>
      <c r="BT155" s="60" t="s">
        <v>93</v>
      </c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2"/>
      <c r="CJ155" s="60" t="s">
        <v>94</v>
      </c>
      <c r="CK155" s="61"/>
      <c r="CL155" s="61"/>
      <c r="CM155" s="61"/>
      <c r="CN155" s="61"/>
      <c r="CO155" s="61"/>
      <c r="CP155" s="61"/>
      <c r="CQ155" s="61"/>
      <c r="CR155" s="61"/>
      <c r="CS155" s="61"/>
      <c r="CT155" s="61"/>
      <c r="CU155" s="61"/>
      <c r="CV155" s="61"/>
      <c r="CW155" s="61"/>
      <c r="CX155" s="61"/>
      <c r="CY155" s="61"/>
      <c r="CZ155" s="61"/>
      <c r="DA155" s="62"/>
    </row>
    <row r="156" spans="1:105" x14ac:dyDescent="0.2">
      <c r="A156" s="59">
        <v>1</v>
      </c>
      <c r="B156" s="59"/>
      <c r="C156" s="59"/>
      <c r="D156" s="59"/>
      <c r="E156" s="59"/>
      <c r="F156" s="59"/>
      <c r="G156" s="59"/>
      <c r="H156" s="59">
        <v>2</v>
      </c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>
        <v>3</v>
      </c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>
        <v>4</v>
      </c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  <c r="DA156" s="59"/>
    </row>
    <row r="157" spans="1:105" s="2" customFormat="1" ht="15" customHeight="1" x14ac:dyDescent="0.25">
      <c r="A157" s="49" t="s">
        <v>17</v>
      </c>
      <c r="B157" s="49"/>
      <c r="C157" s="49"/>
      <c r="D157" s="49"/>
      <c r="E157" s="49"/>
      <c r="F157" s="49"/>
      <c r="G157" s="49"/>
      <c r="H157" s="53" t="s">
        <v>123</v>
      </c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5"/>
      <c r="BT157" s="51">
        <v>1</v>
      </c>
      <c r="BU157" s="51"/>
      <c r="BV157" s="51"/>
      <c r="BW157" s="51"/>
      <c r="BX157" s="51"/>
      <c r="BY157" s="51"/>
      <c r="BZ157" s="51"/>
      <c r="CA157" s="51"/>
      <c r="CB157" s="51"/>
      <c r="CC157" s="51"/>
      <c r="CD157" s="51"/>
      <c r="CE157" s="51"/>
      <c r="CF157" s="51"/>
      <c r="CG157" s="51"/>
      <c r="CH157" s="51"/>
      <c r="CI157" s="51"/>
      <c r="CJ157" s="52">
        <v>112228</v>
      </c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</row>
    <row r="158" spans="1:105" s="2" customFormat="1" ht="15" customHeight="1" x14ac:dyDescent="0.25">
      <c r="A158" s="49" t="s">
        <v>18</v>
      </c>
      <c r="B158" s="49"/>
      <c r="C158" s="49"/>
      <c r="D158" s="49"/>
      <c r="E158" s="49"/>
      <c r="F158" s="49"/>
      <c r="G158" s="49"/>
      <c r="H158" s="53" t="s">
        <v>124</v>
      </c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5"/>
      <c r="BT158" s="51">
        <v>1</v>
      </c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  <c r="CG158" s="51"/>
      <c r="CH158" s="51"/>
      <c r="CI158" s="51"/>
      <c r="CJ158" s="52">
        <v>0</v>
      </c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</row>
    <row r="159" spans="1:105" s="2" customFormat="1" ht="15" customHeight="1" x14ac:dyDescent="0.25">
      <c r="A159" s="49" t="s">
        <v>19</v>
      </c>
      <c r="B159" s="49"/>
      <c r="C159" s="49"/>
      <c r="D159" s="49"/>
      <c r="E159" s="49"/>
      <c r="F159" s="49"/>
      <c r="G159" s="49"/>
      <c r="H159" s="53" t="s">
        <v>139</v>
      </c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5"/>
      <c r="BT159" s="51">
        <v>1</v>
      </c>
      <c r="BU159" s="51"/>
      <c r="BV159" s="51"/>
      <c r="BW159" s="51"/>
      <c r="BX159" s="51"/>
      <c r="BY159" s="51"/>
      <c r="BZ159" s="51"/>
      <c r="CA159" s="51"/>
      <c r="CB159" s="51"/>
      <c r="CC159" s="51"/>
      <c r="CD159" s="51"/>
      <c r="CE159" s="51"/>
      <c r="CF159" s="51"/>
      <c r="CG159" s="51"/>
      <c r="CH159" s="51"/>
      <c r="CI159" s="51"/>
      <c r="CJ159" s="52">
        <v>7451.86</v>
      </c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</row>
    <row r="160" spans="1:105" s="2" customFormat="1" ht="15" customHeight="1" x14ac:dyDescent="0.25">
      <c r="A160" s="49" t="s">
        <v>23</v>
      </c>
      <c r="B160" s="49"/>
      <c r="C160" s="49"/>
      <c r="D160" s="49"/>
      <c r="E160" s="49"/>
      <c r="F160" s="49"/>
      <c r="G160" s="49"/>
      <c r="H160" s="53" t="s">
        <v>125</v>
      </c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5"/>
      <c r="BT160" s="51">
        <v>1</v>
      </c>
      <c r="BU160" s="51"/>
      <c r="BV160" s="51"/>
      <c r="BW160" s="51"/>
      <c r="BX160" s="51"/>
      <c r="BY160" s="51"/>
      <c r="BZ160" s="51"/>
      <c r="CA160" s="51"/>
      <c r="CB160" s="51"/>
      <c r="CC160" s="51"/>
      <c r="CD160" s="51"/>
      <c r="CE160" s="51"/>
      <c r="CF160" s="51"/>
      <c r="CG160" s="51"/>
      <c r="CH160" s="51"/>
      <c r="CI160" s="51"/>
      <c r="CJ160" s="52">
        <v>80034.17</v>
      </c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</row>
    <row r="161" spans="1:105" s="2" customFormat="1" ht="15" customHeight="1" x14ac:dyDescent="0.25">
      <c r="A161" s="49" t="s">
        <v>116</v>
      </c>
      <c r="B161" s="49"/>
      <c r="C161" s="49"/>
      <c r="D161" s="49"/>
      <c r="E161" s="49"/>
      <c r="F161" s="49"/>
      <c r="G161" s="49"/>
      <c r="H161" s="53" t="s">
        <v>172</v>
      </c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5"/>
      <c r="BT161" s="51">
        <v>1</v>
      </c>
      <c r="BU161" s="51"/>
      <c r="BV161" s="51"/>
      <c r="BW161" s="51"/>
      <c r="BX161" s="51"/>
      <c r="BY161" s="51"/>
      <c r="BZ161" s="51"/>
      <c r="CA161" s="51"/>
      <c r="CB161" s="51"/>
      <c r="CC161" s="51"/>
      <c r="CD161" s="51"/>
      <c r="CE161" s="51"/>
      <c r="CF161" s="51"/>
      <c r="CG161" s="51"/>
      <c r="CH161" s="51"/>
      <c r="CI161" s="51"/>
      <c r="CJ161" s="52">
        <v>0</v>
      </c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</row>
    <row r="162" spans="1:105" s="2" customFormat="1" ht="15" customHeight="1" x14ac:dyDescent="0.25">
      <c r="A162" s="49" t="s">
        <v>142</v>
      </c>
      <c r="B162" s="49"/>
      <c r="C162" s="49"/>
      <c r="D162" s="49"/>
      <c r="E162" s="49"/>
      <c r="F162" s="49"/>
      <c r="G162" s="49"/>
      <c r="H162" s="53" t="s">
        <v>144</v>
      </c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5"/>
      <c r="BT162" s="51">
        <v>1</v>
      </c>
      <c r="BU162" s="51"/>
      <c r="BV162" s="51"/>
      <c r="BW162" s="51"/>
      <c r="BX162" s="51"/>
      <c r="BY162" s="51"/>
      <c r="BZ162" s="51"/>
      <c r="CA162" s="51"/>
      <c r="CB162" s="51"/>
      <c r="CC162" s="51"/>
      <c r="CD162" s="51"/>
      <c r="CE162" s="51"/>
      <c r="CF162" s="51"/>
      <c r="CG162" s="51"/>
      <c r="CH162" s="51"/>
      <c r="CI162" s="51"/>
      <c r="CJ162" s="52">
        <v>0</v>
      </c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</row>
    <row r="163" spans="1:105" s="2" customFormat="1" ht="15" customHeight="1" x14ac:dyDescent="0.25">
      <c r="A163" s="49" t="s">
        <v>143</v>
      </c>
      <c r="B163" s="49"/>
      <c r="C163" s="49"/>
      <c r="D163" s="49"/>
      <c r="E163" s="49"/>
      <c r="F163" s="49"/>
      <c r="G163" s="49"/>
      <c r="H163" s="53" t="s">
        <v>171</v>
      </c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5"/>
      <c r="BT163" s="51">
        <v>1</v>
      </c>
      <c r="BU163" s="51"/>
      <c r="BV163" s="51"/>
      <c r="BW163" s="51"/>
      <c r="BX163" s="51"/>
      <c r="BY163" s="51"/>
      <c r="BZ163" s="51"/>
      <c r="CA163" s="51"/>
      <c r="CB163" s="51"/>
      <c r="CC163" s="51"/>
      <c r="CD163" s="51"/>
      <c r="CE163" s="51"/>
      <c r="CF163" s="51"/>
      <c r="CG163" s="51"/>
      <c r="CH163" s="51"/>
      <c r="CI163" s="51"/>
      <c r="CJ163" s="52">
        <v>4260.5200000000004</v>
      </c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</row>
    <row r="164" spans="1:105" s="2" customFormat="1" ht="15" customHeight="1" x14ac:dyDescent="0.25">
      <c r="A164" s="49" t="s">
        <v>146</v>
      </c>
      <c r="B164" s="49"/>
      <c r="C164" s="49"/>
      <c r="D164" s="49"/>
      <c r="E164" s="49"/>
      <c r="F164" s="49"/>
      <c r="G164" s="49"/>
      <c r="H164" s="53" t="s">
        <v>145</v>
      </c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5"/>
      <c r="BT164" s="51">
        <v>1</v>
      </c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  <c r="CG164" s="51"/>
      <c r="CH164" s="51"/>
      <c r="CI164" s="51"/>
      <c r="CJ164" s="52">
        <v>0</v>
      </c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</row>
    <row r="165" spans="1:105" s="2" customFormat="1" ht="15" customHeight="1" x14ac:dyDescent="0.25">
      <c r="A165" s="49" t="s">
        <v>167</v>
      </c>
      <c r="B165" s="49"/>
      <c r="C165" s="49"/>
      <c r="D165" s="49"/>
      <c r="E165" s="49"/>
      <c r="F165" s="49"/>
      <c r="G165" s="49"/>
      <c r="H165" s="53" t="s">
        <v>169</v>
      </c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5"/>
      <c r="BT165" s="51">
        <v>1</v>
      </c>
      <c r="BU165" s="51"/>
      <c r="BV165" s="51"/>
      <c r="BW165" s="51"/>
      <c r="BX165" s="51"/>
      <c r="BY165" s="51"/>
      <c r="BZ165" s="51"/>
      <c r="CA165" s="51"/>
      <c r="CB165" s="51"/>
      <c r="CC165" s="51"/>
      <c r="CD165" s="51"/>
      <c r="CE165" s="51"/>
      <c r="CF165" s="51"/>
      <c r="CG165" s="51"/>
      <c r="CH165" s="51"/>
      <c r="CI165" s="51"/>
      <c r="CJ165" s="52">
        <v>0</v>
      </c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</row>
    <row r="166" spans="1:105" s="2" customFormat="1" ht="15" customHeight="1" x14ac:dyDescent="0.25">
      <c r="A166" s="49" t="s">
        <v>168</v>
      </c>
      <c r="B166" s="49"/>
      <c r="C166" s="49"/>
      <c r="D166" s="49"/>
      <c r="E166" s="49"/>
      <c r="F166" s="49"/>
      <c r="G166" s="49"/>
      <c r="H166" s="53" t="s">
        <v>187</v>
      </c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5"/>
      <c r="BT166" s="51">
        <v>1</v>
      </c>
      <c r="BU166" s="51"/>
      <c r="BV166" s="51"/>
      <c r="BW166" s="51"/>
      <c r="BX166" s="51"/>
      <c r="BY166" s="51"/>
      <c r="BZ166" s="51"/>
      <c r="CA166" s="51"/>
      <c r="CB166" s="51"/>
      <c r="CC166" s="51"/>
      <c r="CD166" s="51"/>
      <c r="CE166" s="51"/>
      <c r="CF166" s="51"/>
      <c r="CG166" s="51"/>
      <c r="CH166" s="51"/>
      <c r="CI166" s="51"/>
      <c r="CJ166" s="52">
        <v>0</v>
      </c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</row>
    <row r="167" spans="1:105" s="2" customFormat="1" ht="15" customHeight="1" x14ac:dyDescent="0.25">
      <c r="A167" s="49"/>
      <c r="B167" s="49"/>
      <c r="C167" s="49"/>
      <c r="D167" s="49"/>
      <c r="E167" s="49"/>
      <c r="F167" s="49"/>
      <c r="G167" s="49"/>
      <c r="H167" s="116" t="s">
        <v>15</v>
      </c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117"/>
      <c r="BO167" s="117"/>
      <c r="BP167" s="117"/>
      <c r="BQ167" s="117"/>
      <c r="BR167" s="117"/>
      <c r="BS167" s="118"/>
      <c r="BT167" s="51" t="s">
        <v>16</v>
      </c>
      <c r="BU167" s="51"/>
      <c r="BV167" s="51"/>
      <c r="BW167" s="51"/>
      <c r="BX167" s="51"/>
      <c r="BY167" s="51"/>
      <c r="BZ167" s="51"/>
      <c r="CA167" s="51"/>
      <c r="CB167" s="51"/>
      <c r="CC167" s="51"/>
      <c r="CD167" s="51"/>
      <c r="CE167" s="51"/>
      <c r="CF167" s="51"/>
      <c r="CG167" s="51"/>
      <c r="CH167" s="51"/>
      <c r="CI167" s="51"/>
      <c r="CJ167" s="52">
        <f>SUM(CJ157:DA166)</f>
        <v>203974.55</v>
      </c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</row>
    <row r="168" spans="1:105" s="2" customFormat="1" ht="12" customHeight="1" x14ac:dyDescent="0.25"/>
    <row r="169" spans="1:105" s="4" customFormat="1" ht="28.5" customHeight="1" x14ac:dyDescent="0.2">
      <c r="A169" s="66" t="s">
        <v>95</v>
      </c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  <c r="BM169" s="66"/>
      <c r="BN169" s="66"/>
      <c r="BO169" s="66"/>
      <c r="BP169" s="66"/>
      <c r="BQ169" s="66"/>
      <c r="BR169" s="66"/>
      <c r="BS169" s="66"/>
      <c r="BT169" s="66"/>
      <c r="BU169" s="66"/>
      <c r="BV169" s="66"/>
      <c r="BW169" s="66"/>
      <c r="BX169" s="66"/>
      <c r="BY169" s="66"/>
      <c r="BZ169" s="66"/>
      <c r="CA169" s="66"/>
      <c r="CB169" s="66"/>
      <c r="CC169" s="66"/>
      <c r="CD169" s="66"/>
      <c r="CE169" s="66"/>
      <c r="CF169" s="66"/>
      <c r="CG169" s="66"/>
      <c r="CH169" s="66"/>
      <c r="CI169" s="66"/>
      <c r="CJ169" s="66"/>
      <c r="CK169" s="66"/>
      <c r="CL169" s="66"/>
      <c r="CM169" s="66"/>
      <c r="CN169" s="66"/>
      <c r="CO169" s="66"/>
      <c r="CP169" s="66"/>
      <c r="CQ169" s="66"/>
      <c r="CR169" s="66"/>
      <c r="CS169" s="66"/>
      <c r="CT169" s="66"/>
      <c r="CU169" s="66"/>
      <c r="CV169" s="66"/>
      <c r="CW169" s="66"/>
      <c r="CX169" s="66"/>
      <c r="CY169" s="66"/>
      <c r="CZ169" s="66"/>
      <c r="DA169" s="66"/>
    </row>
    <row r="170" spans="1:105" s="2" customFormat="1" ht="10.5" customHeight="1" x14ac:dyDescent="0.25"/>
    <row r="171" spans="1:105" s="5" customFormat="1" ht="30" customHeight="1" x14ac:dyDescent="0.2">
      <c r="A171" s="60" t="s">
        <v>4</v>
      </c>
      <c r="B171" s="61"/>
      <c r="C171" s="61"/>
      <c r="D171" s="61"/>
      <c r="E171" s="61"/>
      <c r="F171" s="61"/>
      <c r="G171" s="62"/>
      <c r="H171" s="60" t="s">
        <v>63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2"/>
      <c r="BD171" s="60" t="s">
        <v>85</v>
      </c>
      <c r="BE171" s="61"/>
      <c r="BF171" s="61"/>
      <c r="BG171" s="61"/>
      <c r="BH171" s="61"/>
      <c r="BI171" s="61"/>
      <c r="BJ171" s="61"/>
      <c r="BK171" s="61"/>
      <c r="BL171" s="61"/>
      <c r="BM171" s="61"/>
      <c r="BN171" s="61"/>
      <c r="BO171" s="61"/>
      <c r="BP171" s="61"/>
      <c r="BQ171" s="61"/>
      <c r="BR171" s="61"/>
      <c r="BS171" s="62"/>
      <c r="BT171" s="60" t="s">
        <v>96</v>
      </c>
      <c r="BU171" s="61"/>
      <c r="BV171" s="61"/>
      <c r="BW171" s="61"/>
      <c r="BX171" s="61"/>
      <c r="BY171" s="61"/>
      <c r="BZ171" s="61"/>
      <c r="CA171" s="61"/>
      <c r="CB171" s="61"/>
      <c r="CC171" s="61"/>
      <c r="CD171" s="61"/>
      <c r="CE171" s="61"/>
      <c r="CF171" s="61"/>
      <c r="CG171" s="61"/>
      <c r="CH171" s="61"/>
      <c r="CI171" s="62"/>
      <c r="CJ171" s="60" t="s">
        <v>97</v>
      </c>
      <c r="CK171" s="61"/>
      <c r="CL171" s="61"/>
      <c r="CM171" s="61"/>
      <c r="CN171" s="61"/>
      <c r="CO171" s="61"/>
      <c r="CP171" s="61"/>
      <c r="CQ171" s="61"/>
      <c r="CR171" s="61"/>
      <c r="CS171" s="61"/>
      <c r="CT171" s="61"/>
      <c r="CU171" s="61"/>
      <c r="CV171" s="61"/>
      <c r="CW171" s="61"/>
      <c r="CX171" s="61"/>
      <c r="CY171" s="61"/>
      <c r="CZ171" s="61"/>
      <c r="DA171" s="62"/>
    </row>
    <row r="172" spans="1:105" s="6" customFormat="1" x14ac:dyDescent="0.2">
      <c r="A172" s="59"/>
      <c r="B172" s="59"/>
      <c r="C172" s="59"/>
      <c r="D172" s="59"/>
      <c r="E172" s="59"/>
      <c r="F172" s="59"/>
      <c r="G172" s="59"/>
      <c r="H172" s="59">
        <v>1</v>
      </c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>
        <v>2</v>
      </c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>
        <v>3</v>
      </c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>
        <v>4</v>
      </c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</row>
    <row r="173" spans="1:105" s="7" customFormat="1" ht="15" customHeight="1" x14ac:dyDescent="0.2">
      <c r="A173" s="49" t="s">
        <v>17</v>
      </c>
      <c r="B173" s="49"/>
      <c r="C173" s="49"/>
      <c r="D173" s="49"/>
      <c r="E173" s="49"/>
      <c r="F173" s="49"/>
      <c r="G173" s="49"/>
      <c r="H173" s="50" t="s">
        <v>126</v>
      </c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1">
        <v>602.9</v>
      </c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>
        <v>1700</v>
      </c>
      <c r="BU173" s="51"/>
      <c r="BV173" s="51"/>
      <c r="BW173" s="51"/>
      <c r="BX173" s="51"/>
      <c r="BY173" s="51"/>
      <c r="BZ173" s="51"/>
      <c r="CA173" s="51"/>
      <c r="CB173" s="51"/>
      <c r="CC173" s="51"/>
      <c r="CD173" s="51"/>
      <c r="CE173" s="51"/>
      <c r="CF173" s="51"/>
      <c r="CG173" s="51"/>
      <c r="CH173" s="51"/>
      <c r="CI173" s="51"/>
      <c r="CJ173" s="52">
        <v>1197730</v>
      </c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</row>
    <row r="174" spans="1:105" s="7" customFormat="1" ht="15" customHeight="1" x14ac:dyDescent="0.2">
      <c r="A174" s="49" t="s">
        <v>18</v>
      </c>
      <c r="B174" s="49"/>
      <c r="C174" s="49"/>
      <c r="D174" s="49"/>
      <c r="E174" s="49"/>
      <c r="F174" s="49"/>
      <c r="G174" s="49"/>
      <c r="H174" s="50" t="s">
        <v>127</v>
      </c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1">
        <v>745</v>
      </c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>
        <v>55</v>
      </c>
      <c r="BU174" s="51"/>
      <c r="BV174" s="51"/>
      <c r="BW174" s="51"/>
      <c r="BX174" s="51"/>
      <c r="BY174" s="51"/>
      <c r="BZ174" s="51"/>
      <c r="CA174" s="51"/>
      <c r="CB174" s="51"/>
      <c r="CC174" s="51"/>
      <c r="CD174" s="51"/>
      <c r="CE174" s="51"/>
      <c r="CF174" s="51"/>
      <c r="CG174" s="51"/>
      <c r="CH174" s="51"/>
      <c r="CI174" s="51"/>
      <c r="CJ174" s="52">
        <v>52241</v>
      </c>
      <c r="CK174" s="52"/>
      <c r="CL174" s="52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  <c r="DA174" s="52"/>
    </row>
    <row r="175" spans="1:105" s="7" customFormat="1" ht="15" customHeight="1" x14ac:dyDescent="0.2">
      <c r="A175" s="49" t="s">
        <v>19</v>
      </c>
      <c r="B175" s="49"/>
      <c r="C175" s="49"/>
      <c r="D175" s="49"/>
      <c r="E175" s="49"/>
      <c r="F175" s="49"/>
      <c r="G175" s="49"/>
      <c r="H175" s="50" t="s">
        <v>128</v>
      </c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1"/>
      <c r="BX175" s="51"/>
      <c r="BY175" s="51"/>
      <c r="BZ175" s="51"/>
      <c r="CA175" s="51"/>
      <c r="CB175" s="51"/>
      <c r="CC175" s="51"/>
      <c r="CD175" s="51"/>
      <c r="CE175" s="51"/>
      <c r="CF175" s="51"/>
      <c r="CG175" s="51"/>
      <c r="CH175" s="51"/>
      <c r="CI175" s="51"/>
      <c r="CJ175" s="52"/>
      <c r="CK175" s="52"/>
      <c r="CL175" s="52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  <c r="DA175" s="52"/>
    </row>
    <row r="176" spans="1:105" s="7" customFormat="1" ht="15" customHeight="1" x14ac:dyDescent="0.2">
      <c r="A176" s="49" t="s">
        <v>23</v>
      </c>
      <c r="B176" s="49"/>
      <c r="C176" s="49"/>
      <c r="D176" s="49"/>
      <c r="E176" s="49"/>
      <c r="F176" s="49"/>
      <c r="G176" s="49"/>
      <c r="H176" s="50" t="s">
        <v>133</v>
      </c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1"/>
      <c r="CE176" s="51"/>
      <c r="CF176" s="51"/>
      <c r="CG176" s="51"/>
      <c r="CH176" s="51"/>
      <c r="CI176" s="51"/>
      <c r="CJ176" s="52">
        <v>45976.37</v>
      </c>
      <c r="CK176" s="52"/>
      <c r="CL176" s="52"/>
      <c r="CM176" s="52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  <c r="DA176" s="52"/>
    </row>
    <row r="177" spans="1:161" s="7" customFormat="1" ht="15" customHeight="1" x14ac:dyDescent="0.2">
      <c r="A177" s="49"/>
      <c r="B177" s="49"/>
      <c r="C177" s="49"/>
      <c r="D177" s="49"/>
      <c r="E177" s="49"/>
      <c r="F177" s="49"/>
      <c r="G177" s="49"/>
      <c r="H177" s="56" t="s">
        <v>15</v>
      </c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7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 t="s">
        <v>16</v>
      </c>
      <c r="BU177" s="51"/>
      <c r="BV177" s="51"/>
      <c r="BW177" s="51"/>
      <c r="BX177" s="51"/>
      <c r="BY177" s="51"/>
      <c r="BZ177" s="51"/>
      <c r="CA177" s="51"/>
      <c r="CB177" s="51"/>
      <c r="CC177" s="51"/>
      <c r="CD177" s="51"/>
      <c r="CE177" s="51"/>
      <c r="CF177" s="51"/>
      <c r="CG177" s="51"/>
      <c r="CH177" s="51"/>
      <c r="CI177" s="51"/>
      <c r="CJ177" s="52">
        <f>CJ173+CJ174+CJ176</f>
        <v>1295947.3700000001</v>
      </c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52"/>
      <c r="CZ177" s="52"/>
      <c r="DA177" s="52"/>
    </row>
    <row r="179" spans="1:161" s="4" customFormat="1" ht="24.75" customHeight="1" x14ac:dyDescent="0.2">
      <c r="A179" s="8" t="s">
        <v>129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119">
        <f>EO14+CJ23+CM50+CE80+CL109+CL128+CJ151+CJ167+CJ177+CJ69+CJ61</f>
        <v>7546533.620000001</v>
      </c>
      <c r="BX179" s="120"/>
      <c r="BY179" s="120"/>
      <c r="BZ179" s="120"/>
      <c r="CA179" s="120"/>
      <c r="CB179" s="120"/>
      <c r="CC179" s="120"/>
      <c r="CD179" s="120"/>
      <c r="CE179" s="120"/>
      <c r="CF179" s="120"/>
      <c r="CG179" s="120"/>
      <c r="CH179" s="120"/>
      <c r="CI179" s="120"/>
      <c r="CJ179" s="120"/>
      <c r="CK179" s="120"/>
      <c r="CL179" s="120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</row>
    <row r="180" spans="1:161" ht="13.5" customHeight="1" x14ac:dyDescent="0.2">
      <c r="A180" s="113"/>
      <c r="B180" s="113"/>
      <c r="C180" s="113"/>
      <c r="D180" s="113"/>
      <c r="E180" s="113"/>
      <c r="F180" s="113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4"/>
      <c r="BR180" s="114"/>
      <c r="BS180" s="114"/>
      <c r="BT180" s="114"/>
      <c r="BU180" s="114"/>
      <c r="BV180" s="114"/>
      <c r="BW180" s="115"/>
      <c r="BX180" s="115"/>
      <c r="BY180" s="115"/>
      <c r="BZ180" s="115"/>
      <c r="CA180" s="115"/>
      <c r="CB180" s="115"/>
      <c r="CC180" s="115"/>
      <c r="CD180" s="115"/>
      <c r="CE180" s="115"/>
      <c r="CF180" s="115"/>
      <c r="CG180" s="115"/>
      <c r="CH180" s="115"/>
      <c r="CI180" s="115"/>
      <c r="CJ180" s="115"/>
      <c r="CK180" s="115"/>
      <c r="CL180" s="115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</row>
    <row r="181" spans="1:161" ht="13.5" customHeight="1" x14ac:dyDescent="0.2">
      <c r="A181" s="113"/>
      <c r="B181" s="113"/>
      <c r="C181" s="113"/>
      <c r="D181" s="113"/>
      <c r="E181" s="113"/>
      <c r="F181" s="113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5"/>
      <c r="BX181" s="115"/>
      <c r="BY181" s="115"/>
      <c r="BZ181" s="115"/>
      <c r="CA181" s="115"/>
      <c r="CB181" s="115"/>
      <c r="CC181" s="115"/>
      <c r="CD181" s="115"/>
      <c r="CE181" s="115"/>
      <c r="CF181" s="115"/>
      <c r="CG181" s="115"/>
      <c r="CH181" s="115"/>
      <c r="CI181" s="115"/>
      <c r="CJ181" s="115"/>
      <c r="CK181" s="115"/>
      <c r="CL181" s="115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</row>
    <row r="182" spans="1:161" ht="13.5" customHeight="1" x14ac:dyDescent="0.2">
      <c r="A182" s="113"/>
      <c r="B182" s="113"/>
      <c r="C182" s="113"/>
      <c r="D182" s="113"/>
      <c r="E182" s="113"/>
      <c r="F182" s="113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5"/>
      <c r="BX182" s="115"/>
      <c r="BY182" s="115"/>
      <c r="BZ182" s="115"/>
      <c r="CA182" s="115"/>
      <c r="CB182" s="115"/>
      <c r="CC182" s="115"/>
      <c r="CD182" s="115"/>
      <c r="CE182" s="115"/>
      <c r="CF182" s="115"/>
      <c r="CG182" s="115"/>
      <c r="CH182" s="115"/>
      <c r="CI182" s="115"/>
      <c r="CJ182" s="115"/>
      <c r="CK182" s="115"/>
      <c r="CL182" s="115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</row>
  </sheetData>
  <mergeCells count="657">
    <mergeCell ref="A60:G60"/>
    <mergeCell ref="H60:BC60"/>
    <mergeCell ref="BD60:BS60"/>
    <mergeCell ref="BT60:CI60"/>
    <mergeCell ref="CJ60:DA60"/>
    <mergeCell ref="A61:G61"/>
    <mergeCell ref="H61:BC61"/>
    <mergeCell ref="BD61:BS61"/>
    <mergeCell ref="BT61:CI61"/>
    <mergeCell ref="CJ61:DA61"/>
    <mergeCell ref="A56:DA56"/>
    <mergeCell ref="A58:G58"/>
    <mergeCell ref="H58:BC58"/>
    <mergeCell ref="BD58:BS58"/>
    <mergeCell ref="BT58:CI58"/>
    <mergeCell ref="CJ58:DA58"/>
    <mergeCell ref="A59:G59"/>
    <mergeCell ref="H59:BC59"/>
    <mergeCell ref="BD59:BS59"/>
    <mergeCell ref="BT59:CI59"/>
    <mergeCell ref="CJ59:DA59"/>
    <mergeCell ref="A181:F181"/>
    <mergeCell ref="G181:BV181"/>
    <mergeCell ref="BW181:CL181"/>
    <mergeCell ref="A153:DA153"/>
    <mergeCell ref="A155:G155"/>
    <mergeCell ref="H155:BS155"/>
    <mergeCell ref="BT155:CI155"/>
    <mergeCell ref="CJ155:DA155"/>
    <mergeCell ref="BT159:CI159"/>
    <mergeCell ref="CJ159:DA159"/>
    <mergeCell ref="A161:G161"/>
    <mergeCell ref="H161:BS161"/>
    <mergeCell ref="BT161:CI161"/>
    <mergeCell ref="CJ161:DA161"/>
    <mergeCell ref="A162:G162"/>
    <mergeCell ref="H162:BS162"/>
    <mergeCell ref="BT162:CI162"/>
    <mergeCell ref="CJ162:DA162"/>
    <mergeCell ref="BT158:CI158"/>
    <mergeCell ref="BW179:CL179"/>
    <mergeCell ref="A176:G176"/>
    <mergeCell ref="BD171:BS171"/>
    <mergeCell ref="BT171:CI171"/>
    <mergeCell ref="CJ175:DA175"/>
    <mergeCell ref="A182:F182"/>
    <mergeCell ref="G182:BV182"/>
    <mergeCell ref="BW182:CL182"/>
    <mergeCell ref="BW180:CL180"/>
    <mergeCell ref="A180:F180"/>
    <mergeCell ref="G180:BV180"/>
    <mergeCell ref="A156:G156"/>
    <mergeCell ref="H156:BS156"/>
    <mergeCell ref="BT156:CI156"/>
    <mergeCell ref="CJ156:DA156"/>
    <mergeCell ref="CJ171:DA171"/>
    <mergeCell ref="H166:BS166"/>
    <mergeCell ref="BT166:CI166"/>
    <mergeCell ref="CJ166:DA166"/>
    <mergeCell ref="A167:G167"/>
    <mergeCell ref="H167:BS167"/>
    <mergeCell ref="BT167:CI167"/>
    <mergeCell ref="CJ167:DA167"/>
    <mergeCell ref="A157:G157"/>
    <mergeCell ref="H157:BS157"/>
    <mergeCell ref="BT157:CI157"/>
    <mergeCell ref="CJ157:DA157"/>
    <mergeCell ref="A159:G159"/>
    <mergeCell ref="H159:BS159"/>
    <mergeCell ref="CJ18:DA18"/>
    <mergeCell ref="CJ29:DA29"/>
    <mergeCell ref="A28:F28"/>
    <mergeCell ref="G28:AD28"/>
    <mergeCell ref="AE28:AY28"/>
    <mergeCell ref="AZ28:BQ28"/>
    <mergeCell ref="BR28:CI28"/>
    <mergeCell ref="H176:BC176"/>
    <mergeCell ref="BD176:BS176"/>
    <mergeCell ref="BT176:CI176"/>
    <mergeCell ref="AE18:BC18"/>
    <mergeCell ref="BD18:BS18"/>
    <mergeCell ref="BT18:CI18"/>
    <mergeCell ref="BW36:CL36"/>
    <mergeCell ref="A33:DA33"/>
    <mergeCell ref="A22:F22"/>
    <mergeCell ref="G22:AD22"/>
    <mergeCell ref="AE22:BC22"/>
    <mergeCell ref="CJ28:DA28"/>
    <mergeCell ref="A29:F29"/>
    <mergeCell ref="A146:G146"/>
    <mergeCell ref="H146:BC146"/>
    <mergeCell ref="A30:F30"/>
    <mergeCell ref="G30:AD30"/>
    <mergeCell ref="AE30:AY30"/>
    <mergeCell ref="AZ30:BQ30"/>
    <mergeCell ref="BR30:CI30"/>
    <mergeCell ref="A36:F36"/>
    <mergeCell ref="G36:BV36"/>
    <mergeCell ref="A18:F18"/>
    <mergeCell ref="G18:AD18"/>
    <mergeCell ref="CJ176:DA176"/>
    <mergeCell ref="A67:G67"/>
    <mergeCell ref="H67:BC67"/>
    <mergeCell ref="BD67:BS67"/>
    <mergeCell ref="BT67:CI67"/>
    <mergeCell ref="CJ67:DA67"/>
    <mergeCell ref="A68:G68"/>
    <mergeCell ref="H68:BC68"/>
    <mergeCell ref="BD68:BS68"/>
    <mergeCell ref="BT68:CI68"/>
    <mergeCell ref="A69:G69"/>
    <mergeCell ref="H69:BC69"/>
    <mergeCell ref="BD69:BS69"/>
    <mergeCell ref="BT69:CI69"/>
    <mergeCell ref="BD146:BS146"/>
    <mergeCell ref="BT146:CI146"/>
    <mergeCell ref="CJ146:DA146"/>
    <mergeCell ref="AE29:AY29"/>
    <mergeCell ref="AZ29:BQ29"/>
    <mergeCell ref="BR29:CI29"/>
    <mergeCell ref="G23:AD23"/>
    <mergeCell ref="AE23:BC23"/>
    <mergeCell ref="BD23:BS23"/>
    <mergeCell ref="BT23:CI23"/>
    <mergeCell ref="CJ23:DA23"/>
    <mergeCell ref="A25:DA25"/>
    <mergeCell ref="A27:F27"/>
    <mergeCell ref="G27:AD27"/>
    <mergeCell ref="AE27:AY27"/>
    <mergeCell ref="A12:F12"/>
    <mergeCell ref="G12:X12"/>
    <mergeCell ref="Y12:AN12"/>
    <mergeCell ref="AO12:BE12"/>
    <mergeCell ref="BF12:BW12"/>
    <mergeCell ref="BX12:CP12"/>
    <mergeCell ref="AO7:BE8"/>
    <mergeCell ref="DI9:DX9"/>
    <mergeCell ref="DY9:EN9"/>
    <mergeCell ref="AO11:BE11"/>
    <mergeCell ref="BF11:BW11"/>
    <mergeCell ref="BX11:CP11"/>
    <mergeCell ref="EO9:FE9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3:FE3"/>
    <mergeCell ref="A4:FE4"/>
    <mergeCell ref="A5:FE5"/>
    <mergeCell ref="A6:F8"/>
    <mergeCell ref="G6:X8"/>
    <mergeCell ref="Y6:AN8"/>
    <mergeCell ref="AO6:DH6"/>
    <mergeCell ref="AZ27:BQ27"/>
    <mergeCell ref="BR27:CI27"/>
    <mergeCell ref="CJ27:DA27"/>
    <mergeCell ref="BF7:DH7"/>
    <mergeCell ref="BF8:BW8"/>
    <mergeCell ref="A10:FE10"/>
    <mergeCell ref="EO11:FE11"/>
    <mergeCell ref="A11:F11"/>
    <mergeCell ref="G11:X11"/>
    <mergeCell ref="Y11:AN11"/>
    <mergeCell ref="CJ22:DA22"/>
    <mergeCell ref="A23:F23"/>
    <mergeCell ref="DY14:EN14"/>
    <mergeCell ref="CQ12:DH12"/>
    <mergeCell ref="DI12:DX12"/>
    <mergeCell ref="DY12:EN12"/>
    <mergeCell ref="A13:X13"/>
    <mergeCell ref="A35:F35"/>
    <mergeCell ref="G35:BV35"/>
    <mergeCell ref="BW35:CL35"/>
    <mergeCell ref="CM35:DA35"/>
    <mergeCell ref="H40:BV40"/>
    <mergeCell ref="BW40:CL40"/>
    <mergeCell ref="CM40:DA40"/>
    <mergeCell ref="CM36:DA36"/>
    <mergeCell ref="A37:F37"/>
    <mergeCell ref="H37:BV37"/>
    <mergeCell ref="BW37:CL37"/>
    <mergeCell ref="CM37:DA37"/>
    <mergeCell ref="A38:F39"/>
    <mergeCell ref="H38:BV38"/>
    <mergeCell ref="BW38:CL39"/>
    <mergeCell ref="CM38:DA39"/>
    <mergeCell ref="H39:BV39"/>
    <mergeCell ref="A41:F41"/>
    <mergeCell ref="H41:BV41"/>
    <mergeCell ref="BW41:CL41"/>
    <mergeCell ref="CM41:DA41"/>
    <mergeCell ref="A40:F40"/>
    <mergeCell ref="A43:F44"/>
    <mergeCell ref="H43:BV43"/>
    <mergeCell ref="BW43:CL44"/>
    <mergeCell ref="CM43:DA44"/>
    <mergeCell ref="H44:BV44"/>
    <mergeCell ref="A42:F42"/>
    <mergeCell ref="H42:BV42"/>
    <mergeCell ref="BW42:CL42"/>
    <mergeCell ref="CM42:DA42"/>
    <mergeCell ref="A45:F45"/>
    <mergeCell ref="H45:BV45"/>
    <mergeCell ref="BW45:CL45"/>
    <mergeCell ref="CM45:DA45"/>
    <mergeCell ref="A49:F49"/>
    <mergeCell ref="H49:BV49"/>
    <mergeCell ref="BW49:CL49"/>
    <mergeCell ref="CM49:DA49"/>
    <mergeCell ref="A50:F50"/>
    <mergeCell ref="G50:BV50"/>
    <mergeCell ref="BW50:CL50"/>
    <mergeCell ref="CM50:DA50"/>
    <mergeCell ref="A48:F48"/>
    <mergeCell ref="H48:BV48"/>
    <mergeCell ref="BW48:CL48"/>
    <mergeCell ref="CM48:DA48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51:F51"/>
    <mergeCell ref="G51:BV51"/>
    <mergeCell ref="BW51:CL51"/>
    <mergeCell ref="CM51:DA51"/>
    <mergeCell ref="CJ66:DA66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53:F53"/>
    <mergeCell ref="G53:BV53"/>
    <mergeCell ref="BW53:CL53"/>
    <mergeCell ref="CM53:DA53"/>
    <mergeCell ref="A55:DA55"/>
    <mergeCell ref="A63:DA63"/>
    <mergeCell ref="A52:F52"/>
    <mergeCell ref="G52:BV52"/>
    <mergeCell ref="BW52:CL52"/>
    <mergeCell ref="CM52:DA52"/>
    <mergeCell ref="A71:DA71"/>
    <mergeCell ref="A73:G73"/>
    <mergeCell ref="H73:BC73"/>
    <mergeCell ref="BD73:BS73"/>
    <mergeCell ref="BT73:CD73"/>
    <mergeCell ref="CE73:DA73"/>
    <mergeCell ref="A75:G75"/>
    <mergeCell ref="H75:BC75"/>
    <mergeCell ref="BD75:BS75"/>
    <mergeCell ref="BT75:CD75"/>
    <mergeCell ref="CE75:DA75"/>
    <mergeCell ref="A74:G74"/>
    <mergeCell ref="H74:BC74"/>
    <mergeCell ref="BD74:BS74"/>
    <mergeCell ref="BT74:CD74"/>
    <mergeCell ref="A80:G80"/>
    <mergeCell ref="H80:BC80"/>
    <mergeCell ref="BD80:BS80"/>
    <mergeCell ref="BT80:CD80"/>
    <mergeCell ref="CE80:DA80"/>
    <mergeCell ref="A79:G79"/>
    <mergeCell ref="H79:BC79"/>
    <mergeCell ref="BD79:BS79"/>
    <mergeCell ref="BT79:CD79"/>
    <mergeCell ref="CE79:DA79"/>
    <mergeCell ref="A85:G85"/>
    <mergeCell ref="H85:BC85"/>
    <mergeCell ref="BD85:BS85"/>
    <mergeCell ref="BT85:CI85"/>
    <mergeCell ref="CJ85:DA85"/>
    <mergeCell ref="A82:DA82"/>
    <mergeCell ref="A84:G84"/>
    <mergeCell ref="H84:BC84"/>
    <mergeCell ref="BD84:BS84"/>
    <mergeCell ref="BT84:CI84"/>
    <mergeCell ref="CJ84:DA84"/>
    <mergeCell ref="A87:G87"/>
    <mergeCell ref="H87:BC87"/>
    <mergeCell ref="BD87:BS87"/>
    <mergeCell ref="BT87:CI87"/>
    <mergeCell ref="CJ87:DA87"/>
    <mergeCell ref="A86:G86"/>
    <mergeCell ref="H86:BC86"/>
    <mergeCell ref="BD86:BS86"/>
    <mergeCell ref="BT86:CI86"/>
    <mergeCell ref="CJ86:DA86"/>
    <mergeCell ref="A90:DA90"/>
    <mergeCell ref="A92:G92"/>
    <mergeCell ref="H92:BC92"/>
    <mergeCell ref="BD92:BS92"/>
    <mergeCell ref="BT92:CI92"/>
    <mergeCell ref="CJ92:DA92"/>
    <mergeCell ref="A88:G88"/>
    <mergeCell ref="H88:BC88"/>
    <mergeCell ref="BD88:BS88"/>
    <mergeCell ref="BT88:CI88"/>
    <mergeCell ref="CJ88:DA88"/>
    <mergeCell ref="A94:G94"/>
    <mergeCell ref="H94:BC94"/>
    <mergeCell ref="BD94:BS94"/>
    <mergeCell ref="BT94:CI94"/>
    <mergeCell ref="CJ94:DA94"/>
    <mergeCell ref="A93:G93"/>
    <mergeCell ref="H93:BC93"/>
    <mergeCell ref="BD93:BS93"/>
    <mergeCell ref="BT93:CI93"/>
    <mergeCell ref="CJ93:DA93"/>
    <mergeCell ref="A98:DA98"/>
    <mergeCell ref="A95:G95"/>
    <mergeCell ref="H95:BC95"/>
    <mergeCell ref="BD95:BS95"/>
    <mergeCell ref="BT95:CI95"/>
    <mergeCell ref="CJ95:DA95"/>
    <mergeCell ref="A100:DA100"/>
    <mergeCell ref="A96:G96"/>
    <mergeCell ref="H96:BC96"/>
    <mergeCell ref="BD96:BS96"/>
    <mergeCell ref="BT96:CI96"/>
    <mergeCell ref="CJ96:DA96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4:DA104"/>
    <mergeCell ref="A105:G105"/>
    <mergeCell ref="H105:AO105"/>
    <mergeCell ref="AP105:BE105"/>
    <mergeCell ref="BF105:BU105"/>
    <mergeCell ref="BV105:CK105"/>
    <mergeCell ref="CL105:DA105"/>
    <mergeCell ref="A104:G104"/>
    <mergeCell ref="H104:AO104"/>
    <mergeCell ref="AP104:BE104"/>
    <mergeCell ref="BF104:BU104"/>
    <mergeCell ref="BV104:CK104"/>
    <mergeCell ref="CL109:DA109"/>
    <mergeCell ref="A111:DA111"/>
    <mergeCell ref="A113:G113"/>
    <mergeCell ref="H113:BC113"/>
    <mergeCell ref="BD113:BS113"/>
    <mergeCell ref="BT113:CI113"/>
    <mergeCell ref="CJ113:DA113"/>
    <mergeCell ref="A109:G109"/>
    <mergeCell ref="H109:AO109"/>
    <mergeCell ref="AP109:BE109"/>
    <mergeCell ref="BF109:BU109"/>
    <mergeCell ref="BV109:CK109"/>
    <mergeCell ref="CL121:DA121"/>
    <mergeCell ref="BV123:CK123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BT114:CI114"/>
    <mergeCell ref="CJ114:DA114"/>
    <mergeCell ref="A126:G126"/>
    <mergeCell ref="H126:AO126"/>
    <mergeCell ref="A117:G117"/>
    <mergeCell ref="H117:BC117"/>
    <mergeCell ref="BD117:BS117"/>
    <mergeCell ref="BT117:CI117"/>
    <mergeCell ref="CJ117:DA117"/>
    <mergeCell ref="A116:G116"/>
    <mergeCell ref="H116:BC116"/>
    <mergeCell ref="BD116:BS116"/>
    <mergeCell ref="CL123:DA123"/>
    <mergeCell ref="A122:G122"/>
    <mergeCell ref="H122:AO122"/>
    <mergeCell ref="AP122:BE122"/>
    <mergeCell ref="BF122:BU122"/>
    <mergeCell ref="BV122:CK122"/>
    <mergeCell ref="H121:AO121"/>
    <mergeCell ref="AP121:BE121"/>
    <mergeCell ref="BF121:BU121"/>
    <mergeCell ref="BV121:CK121"/>
    <mergeCell ref="BT116:CI116"/>
    <mergeCell ref="CJ116:DA116"/>
    <mergeCell ref="A119:DA119"/>
    <mergeCell ref="A121:G121"/>
    <mergeCell ref="H132:BC132"/>
    <mergeCell ref="BD132:BS132"/>
    <mergeCell ref="BT132:CI132"/>
    <mergeCell ref="A132:G132"/>
    <mergeCell ref="H140:BC140"/>
    <mergeCell ref="BD140:BS140"/>
    <mergeCell ref="BT140:CI140"/>
    <mergeCell ref="CJ132:DA132"/>
    <mergeCell ref="AP126:BE126"/>
    <mergeCell ref="BF126:BU126"/>
    <mergeCell ref="BV126:CK126"/>
    <mergeCell ref="A133:G133"/>
    <mergeCell ref="H133:BC133"/>
    <mergeCell ref="BD133:BS133"/>
    <mergeCell ref="BT133:CI133"/>
    <mergeCell ref="CJ133:DA133"/>
    <mergeCell ref="A130:DA130"/>
    <mergeCell ref="CL126:DA126"/>
    <mergeCell ref="A128:G128"/>
    <mergeCell ref="H128:AO128"/>
    <mergeCell ref="AP128:BE128"/>
    <mergeCell ref="BF128:BU128"/>
    <mergeCell ref="BV128:CK128"/>
    <mergeCell ref="CL128:DA128"/>
    <mergeCell ref="CJ135:DA135"/>
    <mergeCell ref="A134:G134"/>
    <mergeCell ref="H134:BC134"/>
    <mergeCell ref="BD134:BS134"/>
    <mergeCell ref="BT134:CI134"/>
    <mergeCell ref="CJ134:DA134"/>
    <mergeCell ref="A141:G141"/>
    <mergeCell ref="H141:BC141"/>
    <mergeCell ref="BD141:BS141"/>
    <mergeCell ref="BT141:CI141"/>
    <mergeCell ref="A136:G136"/>
    <mergeCell ref="H136:BC136"/>
    <mergeCell ref="BD136:BS136"/>
    <mergeCell ref="BT136:CI136"/>
    <mergeCell ref="A138:DA138"/>
    <mergeCell ref="A140:G140"/>
    <mergeCell ref="A135:G135"/>
    <mergeCell ref="H135:BC135"/>
    <mergeCell ref="BD135:BS135"/>
    <mergeCell ref="BT135:CI135"/>
    <mergeCell ref="A145:G145"/>
    <mergeCell ref="H145:BC145"/>
    <mergeCell ref="BD145:BS145"/>
    <mergeCell ref="CJ136:DA136"/>
    <mergeCell ref="A142:G142"/>
    <mergeCell ref="H142:BC142"/>
    <mergeCell ref="BD142:BS142"/>
    <mergeCell ref="BT142:CI142"/>
    <mergeCell ref="CJ142:DA142"/>
    <mergeCell ref="CJ140:DA140"/>
    <mergeCell ref="A143:G143"/>
    <mergeCell ref="H143:BC143"/>
    <mergeCell ref="BD143:BS143"/>
    <mergeCell ref="BT143:CI143"/>
    <mergeCell ref="CJ143:DA143"/>
    <mergeCell ref="A144:G144"/>
    <mergeCell ref="H144:BC144"/>
    <mergeCell ref="BD144:BS144"/>
    <mergeCell ref="BT144:CI144"/>
    <mergeCell ref="CJ144:DA144"/>
    <mergeCell ref="AV1:FE1"/>
    <mergeCell ref="A16:DZ16"/>
    <mergeCell ref="A177:G177"/>
    <mergeCell ref="H177:BC177"/>
    <mergeCell ref="BD177:BS177"/>
    <mergeCell ref="BT177:CI177"/>
    <mergeCell ref="CJ177:DA177"/>
    <mergeCell ref="A174:G174"/>
    <mergeCell ref="H174:BC174"/>
    <mergeCell ref="BD174:BS174"/>
    <mergeCell ref="CJ174:DA174"/>
    <mergeCell ref="A173:G173"/>
    <mergeCell ref="H173:BC173"/>
    <mergeCell ref="BD173:BS173"/>
    <mergeCell ref="BT173:CI173"/>
    <mergeCell ref="CJ173:DA173"/>
    <mergeCell ref="A76:G76"/>
    <mergeCell ref="H76:BC76"/>
    <mergeCell ref="BD76:BS76"/>
    <mergeCell ref="BT76:CD76"/>
    <mergeCell ref="CE76:DA76"/>
    <mergeCell ref="A78:G78"/>
    <mergeCell ref="H78:BC78"/>
    <mergeCell ref="CJ141:DA141"/>
    <mergeCell ref="A77:G77"/>
    <mergeCell ref="H77:BC77"/>
    <mergeCell ref="BD77:BS77"/>
    <mergeCell ref="BT77:CD77"/>
    <mergeCell ref="CE77:DA77"/>
    <mergeCell ref="CJ172:DA172"/>
    <mergeCell ref="A169:DA169"/>
    <mergeCell ref="A171:G171"/>
    <mergeCell ref="A172:G172"/>
    <mergeCell ref="H172:BC172"/>
    <mergeCell ref="A124:G124"/>
    <mergeCell ref="H124:AO124"/>
    <mergeCell ref="AP124:BE124"/>
    <mergeCell ref="BF124:BU124"/>
    <mergeCell ref="A106:G106"/>
    <mergeCell ref="H106:AO106"/>
    <mergeCell ref="AP106:BE106"/>
    <mergeCell ref="BF106:BU106"/>
    <mergeCell ref="BV106:CK106"/>
    <mergeCell ref="CL106:DA106"/>
    <mergeCell ref="A123:G123"/>
    <mergeCell ref="H123:AO123"/>
    <mergeCell ref="AP123:BE123"/>
    <mergeCell ref="BF123:BU123"/>
    <mergeCell ref="A31:F31"/>
    <mergeCell ref="G31:AD31"/>
    <mergeCell ref="AE31:AY31"/>
    <mergeCell ref="AZ31:BQ31"/>
    <mergeCell ref="BR31:CI31"/>
    <mergeCell ref="CJ31:DA31"/>
    <mergeCell ref="Y13:AN13"/>
    <mergeCell ref="AO13:BE13"/>
    <mergeCell ref="BF13:BW13"/>
    <mergeCell ref="BX13:CP13"/>
    <mergeCell ref="CQ13:DH13"/>
    <mergeCell ref="A20:F20"/>
    <mergeCell ref="A21:F21"/>
    <mergeCell ref="AO14:BE14"/>
    <mergeCell ref="BF14:BW14"/>
    <mergeCell ref="G20:AD20"/>
    <mergeCell ref="AE20:BC20"/>
    <mergeCell ref="BD20:BS20"/>
    <mergeCell ref="BT20:CI20"/>
    <mergeCell ref="BT21:CI21"/>
    <mergeCell ref="A19:F19"/>
    <mergeCell ref="G19:AD19"/>
    <mergeCell ref="AE19:BC19"/>
    <mergeCell ref="G29:AD29"/>
    <mergeCell ref="DI13:DX13"/>
    <mergeCell ref="DY13:EN13"/>
    <mergeCell ref="CJ158:DA158"/>
    <mergeCell ref="H171:BC171"/>
    <mergeCell ref="BT145:CI145"/>
    <mergeCell ref="CJ145:DA145"/>
    <mergeCell ref="CL125:DA125"/>
    <mergeCell ref="AP127:BE127"/>
    <mergeCell ref="BF127:BU127"/>
    <mergeCell ref="BV127:CK127"/>
    <mergeCell ref="CL127:DA127"/>
    <mergeCell ref="BD78:BS78"/>
    <mergeCell ref="BT78:CD78"/>
    <mergeCell ref="CE78:DA78"/>
    <mergeCell ref="CE74:DA74"/>
    <mergeCell ref="CJ69:DA69"/>
    <mergeCell ref="CJ19:DA19"/>
    <mergeCell ref="CJ21:DA21"/>
    <mergeCell ref="CJ20:DA20"/>
    <mergeCell ref="G21:AD21"/>
    <mergeCell ref="AE21:BC21"/>
    <mergeCell ref="BD21:BS21"/>
    <mergeCell ref="A14:X14"/>
    <mergeCell ref="Y14:AN14"/>
    <mergeCell ref="BT19:CI19"/>
    <mergeCell ref="BX14:CP14"/>
    <mergeCell ref="A107:G107"/>
    <mergeCell ref="H107:AO107"/>
    <mergeCell ref="A127:G127"/>
    <mergeCell ref="H127:AO127"/>
    <mergeCell ref="A175:G175"/>
    <mergeCell ref="H175:BC175"/>
    <mergeCell ref="BD175:BS175"/>
    <mergeCell ref="BT175:CI175"/>
    <mergeCell ref="BD172:BS172"/>
    <mergeCell ref="BT172:CI172"/>
    <mergeCell ref="BT174:CI174"/>
    <mergeCell ref="A166:G166"/>
    <mergeCell ref="A125:G125"/>
    <mergeCell ref="H125:AO125"/>
    <mergeCell ref="AP125:BE125"/>
    <mergeCell ref="BF125:BU125"/>
    <mergeCell ref="BV125:CK125"/>
    <mergeCell ref="A108:G108"/>
    <mergeCell ref="H108:AO108"/>
    <mergeCell ref="A158:G158"/>
    <mergeCell ref="H158:BS158"/>
    <mergeCell ref="CJ30:DA30"/>
    <mergeCell ref="AV2:FE2"/>
    <mergeCell ref="CL122:DA122"/>
    <mergeCell ref="CL107:DA107"/>
    <mergeCell ref="BV124:CK124"/>
    <mergeCell ref="CL124:DA124"/>
    <mergeCell ref="BV108:CK108"/>
    <mergeCell ref="CL108:DA108"/>
    <mergeCell ref="AP108:BE108"/>
    <mergeCell ref="BF108:BU108"/>
    <mergeCell ref="AP107:BE107"/>
    <mergeCell ref="BF107:BU107"/>
    <mergeCell ref="BV107:CK107"/>
    <mergeCell ref="EO14:FE14"/>
    <mergeCell ref="EO12:FE12"/>
    <mergeCell ref="CQ14:DH14"/>
    <mergeCell ref="CQ11:DH11"/>
    <mergeCell ref="DI11:DX11"/>
    <mergeCell ref="DY11:EN11"/>
    <mergeCell ref="EO13:FE13"/>
    <mergeCell ref="DI14:DX14"/>
    <mergeCell ref="CJ68:DA68"/>
    <mergeCell ref="BD22:BS22"/>
    <mergeCell ref="BT22:CI22"/>
    <mergeCell ref="BD19:BS19"/>
    <mergeCell ref="A147:G147"/>
    <mergeCell ref="H147:BC147"/>
    <mergeCell ref="BD147:BS147"/>
    <mergeCell ref="BT147:CI147"/>
    <mergeCell ref="CJ147:DA147"/>
    <mergeCell ref="A160:G160"/>
    <mergeCell ref="H160:BS160"/>
    <mergeCell ref="BT160:CI160"/>
    <mergeCell ref="CJ160:DA160"/>
    <mergeCell ref="A148:G148"/>
    <mergeCell ref="H148:BC148"/>
    <mergeCell ref="BD148:BS148"/>
    <mergeCell ref="BT148:CI148"/>
    <mergeCell ref="A151:G151"/>
    <mergeCell ref="H151:BC151"/>
    <mergeCell ref="BD151:BS151"/>
    <mergeCell ref="BT151:CI151"/>
    <mergeCell ref="CJ151:DA151"/>
    <mergeCell ref="A150:G150"/>
    <mergeCell ref="H150:BC150"/>
    <mergeCell ref="BD150:BS150"/>
    <mergeCell ref="BT150:CI150"/>
    <mergeCell ref="CJ150:DA150"/>
    <mergeCell ref="CJ148:DA148"/>
    <mergeCell ref="A149:G149"/>
    <mergeCell ref="H149:BC149"/>
    <mergeCell ref="BD149:BS149"/>
    <mergeCell ref="BT149:CI149"/>
    <mergeCell ref="CJ149:DA149"/>
    <mergeCell ref="A165:G165"/>
    <mergeCell ref="H164:BS164"/>
    <mergeCell ref="BT164:CI164"/>
    <mergeCell ref="CJ164:DA164"/>
    <mergeCell ref="H163:BS163"/>
    <mergeCell ref="BT163:CI163"/>
    <mergeCell ref="CJ163:DA163"/>
    <mergeCell ref="A164:G164"/>
    <mergeCell ref="H165:BS165"/>
    <mergeCell ref="BT165:CI165"/>
    <mergeCell ref="CJ165:DA165"/>
    <mergeCell ref="A163:G16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12"/>
  <sheetViews>
    <sheetView topLeftCell="A40" zoomScaleNormal="100" zoomScaleSheetLayoutView="100" workbookViewId="0">
      <selection activeCell="A61" sqref="A61:XFD6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7" t="s">
        <v>130</v>
      </c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</row>
    <row r="3" spans="1:161" s="3" customFormat="1" ht="15.75" x14ac:dyDescent="0.2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</row>
    <row r="4" spans="1:161" s="2" customFormat="1" ht="15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</row>
    <row r="5" spans="1:161" s="2" customFormat="1" ht="15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</row>
    <row r="6" spans="1:161" s="5" customFormat="1" ht="13.5" customHeight="1" x14ac:dyDescent="0.2">
      <c r="A6" s="60" t="s">
        <v>4</v>
      </c>
      <c r="B6" s="61"/>
      <c r="C6" s="61"/>
      <c r="D6" s="61"/>
      <c r="E6" s="61"/>
      <c r="F6" s="62"/>
      <c r="G6" s="60" t="s">
        <v>5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2"/>
      <c r="Y6" s="60" t="s">
        <v>6</v>
      </c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2"/>
      <c r="AO6" s="70" t="s">
        <v>7</v>
      </c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2"/>
      <c r="DI6" s="60" t="s">
        <v>8</v>
      </c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2"/>
      <c r="DY6" s="60" t="s">
        <v>101</v>
      </c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2"/>
      <c r="EO6" s="60" t="s">
        <v>9</v>
      </c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2"/>
    </row>
    <row r="7" spans="1:161" s="5" customFormat="1" ht="13.5" customHeight="1" x14ac:dyDescent="0.2">
      <c r="A7" s="103"/>
      <c r="B7" s="104"/>
      <c r="C7" s="104"/>
      <c r="D7" s="104"/>
      <c r="E7" s="104"/>
      <c r="F7" s="105"/>
      <c r="G7" s="103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5"/>
      <c r="AO7" s="60" t="s">
        <v>10</v>
      </c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2"/>
      <c r="BF7" s="70" t="s">
        <v>11</v>
      </c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2"/>
      <c r="DI7" s="103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5"/>
      <c r="DY7" s="103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5"/>
      <c r="EO7" s="103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5"/>
    </row>
    <row r="8" spans="1:161" s="5" customFormat="1" ht="39.75" customHeight="1" x14ac:dyDescent="0.2">
      <c r="A8" s="106"/>
      <c r="B8" s="107"/>
      <c r="C8" s="107"/>
      <c r="D8" s="107"/>
      <c r="E8" s="107"/>
      <c r="F8" s="108"/>
      <c r="G8" s="10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6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8"/>
      <c r="BF8" s="109" t="s">
        <v>12</v>
      </c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 t="s">
        <v>13</v>
      </c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 t="s">
        <v>14</v>
      </c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6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8"/>
      <c r="DY8" s="106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8"/>
      <c r="EO8" s="106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8"/>
    </row>
    <row r="9" spans="1:161" s="6" customFormat="1" x14ac:dyDescent="0.2">
      <c r="A9" s="59">
        <v>1</v>
      </c>
      <c r="B9" s="59"/>
      <c r="C9" s="59"/>
      <c r="D9" s="59"/>
      <c r="E9" s="59"/>
      <c r="F9" s="59"/>
      <c r="G9" s="59">
        <v>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>
        <v>3</v>
      </c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>
        <v>4</v>
      </c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>
        <v>5</v>
      </c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>
        <v>6</v>
      </c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>
        <v>7</v>
      </c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>
        <v>8</v>
      </c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>
        <v>9</v>
      </c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>
        <v>10</v>
      </c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</row>
    <row r="10" spans="1:161" s="7" customFormat="1" ht="15" customHeight="1" x14ac:dyDescent="0.2">
      <c r="A10" s="110" t="s">
        <v>102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2"/>
    </row>
    <row r="11" spans="1:161" s="7" customFormat="1" ht="15" customHeight="1" x14ac:dyDescent="0.2">
      <c r="A11" s="49" t="s">
        <v>17</v>
      </c>
      <c r="B11" s="49"/>
      <c r="C11" s="49"/>
      <c r="D11" s="49"/>
      <c r="E11" s="49"/>
      <c r="F11" s="49"/>
      <c r="G11" s="50" t="s">
        <v>20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>
        <v>3</v>
      </c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>
        <f>BF11+CQ11</f>
        <v>39151.4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>
        <v>20067</v>
      </c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>
        <v>19084.400000000001</v>
      </c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>
        <v>1.7</v>
      </c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2">
        <f>AO11*Y11*DY11*12-1.12</f>
        <v>2396064.56</v>
      </c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</row>
    <row r="12" spans="1:161" s="7" customFormat="1" ht="15" customHeight="1" x14ac:dyDescent="0.2">
      <c r="A12" s="49" t="s">
        <v>18</v>
      </c>
      <c r="B12" s="49"/>
      <c r="C12" s="49"/>
      <c r="D12" s="49"/>
      <c r="E12" s="49"/>
      <c r="F12" s="49"/>
      <c r="G12" s="50" t="s">
        <v>21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>
        <v>2</v>
      </c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>
        <f>BF12+CQ12</f>
        <v>5971</v>
      </c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>
        <v>4106</v>
      </c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>
        <v>1865</v>
      </c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>
        <v>1.7</v>
      </c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2">
        <f>AO12*Y12*DY12*12+22.96</f>
        <v>243639.75999999998</v>
      </c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</row>
    <row r="13" spans="1:161" s="7" customFormat="1" ht="27.75" customHeight="1" x14ac:dyDescent="0.2">
      <c r="A13" s="49" t="s">
        <v>19</v>
      </c>
      <c r="B13" s="49"/>
      <c r="C13" s="49"/>
      <c r="D13" s="49"/>
      <c r="E13" s="49"/>
      <c r="F13" s="49"/>
      <c r="G13" s="50" t="s">
        <v>22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1">
        <v>12</v>
      </c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>
        <f>BF13+BX13+CQ13</f>
        <v>23053.3</v>
      </c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>
        <v>15590</v>
      </c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>
        <v>4770</v>
      </c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>
        <v>2693.3</v>
      </c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>
        <v>20</v>
      </c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>
        <v>1.7</v>
      </c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2">
        <f>Y13*AO13*12*1.7+6.94</f>
        <v>5643454.7799999993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</row>
    <row r="14" spans="1:161" s="7" customFormat="1" ht="24" customHeight="1" x14ac:dyDescent="0.2">
      <c r="A14" s="49" t="s">
        <v>23</v>
      </c>
      <c r="B14" s="49"/>
      <c r="C14" s="49"/>
      <c r="D14" s="49"/>
      <c r="E14" s="49"/>
      <c r="F14" s="49"/>
      <c r="G14" s="50" t="s">
        <v>24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1">
        <v>1</v>
      </c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>
        <f>BF14+CQ14</f>
        <v>22395</v>
      </c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>
        <v>8212</v>
      </c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>
        <v>14183</v>
      </c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>
        <v>1.7</v>
      </c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2">
        <f>AO14*DY14*12-3.74</f>
        <v>456854.26</v>
      </c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</row>
    <row r="15" spans="1:161" s="7" customFormat="1" ht="15" customHeight="1" x14ac:dyDescent="0.2">
      <c r="A15" s="65" t="s">
        <v>103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51" t="s">
        <v>16</v>
      </c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 t="s">
        <v>16</v>
      </c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 t="s">
        <v>16</v>
      </c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 t="s">
        <v>16</v>
      </c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 t="s">
        <v>16</v>
      </c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 t="s">
        <v>16</v>
      </c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2">
        <f>EO11+EO12+EO13+EO14</f>
        <v>8740013.3599999994</v>
      </c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</row>
    <row r="16" spans="1:161" s="7" customFormat="1" ht="15" customHeight="1" x14ac:dyDescent="0.2">
      <c r="A16" s="65" t="s">
        <v>104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7"/>
      <c r="Y16" s="51" t="s">
        <v>16</v>
      </c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 t="s">
        <v>16</v>
      </c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 t="s">
        <v>16</v>
      </c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 t="s">
        <v>16</v>
      </c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 t="s">
        <v>16</v>
      </c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 t="s">
        <v>16</v>
      </c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2">
        <f>EO15</f>
        <v>8740013.3599999994</v>
      </c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</row>
    <row r="18" spans="1:161" s="4" customFormat="1" ht="14.25" x14ac:dyDescent="0.2">
      <c r="A18" s="58" t="s">
        <v>25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</row>
    <row r="19" spans="1:161" s="2" customFormat="1" ht="10.5" customHeight="1" x14ac:dyDescent="0.25"/>
    <row r="20" spans="1:161" s="5" customFormat="1" ht="45" customHeight="1" x14ac:dyDescent="0.2">
      <c r="A20" s="60" t="s">
        <v>4</v>
      </c>
      <c r="B20" s="61"/>
      <c r="C20" s="61"/>
      <c r="D20" s="61"/>
      <c r="E20" s="61"/>
      <c r="F20" s="62"/>
      <c r="G20" s="60" t="s">
        <v>26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2"/>
      <c r="AE20" s="60" t="s">
        <v>27</v>
      </c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2"/>
      <c r="BD20" s="60" t="s">
        <v>28</v>
      </c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2"/>
      <c r="BT20" s="60" t="s">
        <v>29</v>
      </c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2"/>
      <c r="CJ20" s="60" t="s">
        <v>30</v>
      </c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2"/>
    </row>
    <row r="21" spans="1:161" s="6" customFormat="1" x14ac:dyDescent="0.2">
      <c r="A21" s="59">
        <v>1</v>
      </c>
      <c r="B21" s="59"/>
      <c r="C21" s="59"/>
      <c r="D21" s="59"/>
      <c r="E21" s="59"/>
      <c r="F21" s="59"/>
      <c r="G21" s="59">
        <v>2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>
        <v>3</v>
      </c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>
        <v>4</v>
      </c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>
        <v>5</v>
      </c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>
        <v>6</v>
      </c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</row>
    <row r="22" spans="1:161" s="7" customFormat="1" ht="15" customHeight="1" x14ac:dyDescent="0.2">
      <c r="A22" s="49" t="s">
        <v>17</v>
      </c>
      <c r="B22" s="49"/>
      <c r="C22" s="49"/>
      <c r="D22" s="49"/>
      <c r="E22" s="49"/>
      <c r="F22" s="49"/>
      <c r="G22" s="50" t="s">
        <v>105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1">
        <v>0</v>
      </c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>
        <v>2</v>
      </c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2">
        <v>0</v>
      </c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</row>
    <row r="23" spans="1:161" s="7" customFormat="1" ht="15" customHeight="1" x14ac:dyDescent="0.2">
      <c r="A23" s="49" t="s">
        <v>18</v>
      </c>
      <c r="B23" s="49"/>
      <c r="C23" s="49"/>
      <c r="D23" s="49"/>
      <c r="E23" s="49"/>
      <c r="F23" s="49"/>
      <c r="G23" s="50" t="s">
        <v>107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</row>
    <row r="24" spans="1:161" s="7" customFormat="1" ht="15" customHeight="1" x14ac:dyDescent="0.2">
      <c r="A24" s="49" t="s">
        <v>19</v>
      </c>
      <c r="B24" s="49"/>
      <c r="C24" s="49"/>
      <c r="D24" s="49"/>
      <c r="E24" s="49"/>
      <c r="F24" s="49"/>
      <c r="G24" s="50" t="s">
        <v>106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1">
        <v>0</v>
      </c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>
        <v>2</v>
      </c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2">
        <v>0</v>
      </c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</row>
    <row r="25" spans="1:161" s="7" customFormat="1" ht="15" customHeight="1" x14ac:dyDescent="0.2">
      <c r="A25" s="49"/>
      <c r="B25" s="49"/>
      <c r="C25" s="49"/>
      <c r="D25" s="49"/>
      <c r="E25" s="49"/>
      <c r="F25" s="49"/>
      <c r="G25" s="56" t="s">
        <v>15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/>
      <c r="AE25" s="51" t="s">
        <v>16</v>
      </c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 t="s">
        <v>16</v>
      </c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 t="s">
        <v>16</v>
      </c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2">
        <f>CJ22+CJ24</f>
        <v>0</v>
      </c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</row>
    <row r="26" spans="1:161" s="2" customFormat="1" ht="12" customHeight="1" x14ac:dyDescent="0.25"/>
    <row r="27" spans="1:161" s="4" customFormat="1" ht="14.25" x14ac:dyDescent="0.2">
      <c r="A27" s="58" t="s">
        <v>31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</row>
    <row r="28" spans="1:161" s="2" customFormat="1" ht="10.5" customHeight="1" x14ac:dyDescent="0.25"/>
    <row r="29" spans="1:161" s="5" customFormat="1" ht="55.5" customHeight="1" x14ac:dyDescent="0.2">
      <c r="A29" s="60" t="s">
        <v>4</v>
      </c>
      <c r="B29" s="61"/>
      <c r="C29" s="61"/>
      <c r="D29" s="61"/>
      <c r="E29" s="61"/>
      <c r="F29" s="62"/>
      <c r="G29" s="60" t="s">
        <v>26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2"/>
      <c r="AE29" s="60" t="s">
        <v>32</v>
      </c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2"/>
      <c r="AZ29" s="60" t="s">
        <v>33</v>
      </c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2"/>
      <c r="BR29" s="60" t="s">
        <v>34</v>
      </c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2"/>
      <c r="CJ29" s="60" t="s">
        <v>30</v>
      </c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2"/>
    </row>
    <row r="30" spans="1:161" s="6" customFormat="1" x14ac:dyDescent="0.2">
      <c r="A30" s="59">
        <v>1</v>
      </c>
      <c r="B30" s="59"/>
      <c r="C30" s="59"/>
      <c r="D30" s="59"/>
      <c r="E30" s="59"/>
      <c r="F30" s="59"/>
      <c r="G30" s="59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>
        <v>3</v>
      </c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>
        <v>4</v>
      </c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>
        <v>5</v>
      </c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>
        <v>6</v>
      </c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</row>
    <row r="31" spans="1:161" s="7" customFormat="1" ht="15" customHeight="1" x14ac:dyDescent="0.2">
      <c r="A31" s="49"/>
      <c r="B31" s="49"/>
      <c r="C31" s="49"/>
      <c r="D31" s="49"/>
      <c r="E31" s="49"/>
      <c r="F31" s="49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</row>
    <row r="32" spans="1:161" s="7" customFormat="1" ht="15" customHeight="1" x14ac:dyDescent="0.2">
      <c r="A32" s="49"/>
      <c r="B32" s="49"/>
      <c r="C32" s="49"/>
      <c r="D32" s="49"/>
      <c r="E32" s="49"/>
      <c r="F32" s="49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</row>
    <row r="33" spans="1:105" s="7" customFormat="1" ht="15" customHeight="1" x14ac:dyDescent="0.2">
      <c r="A33" s="49"/>
      <c r="B33" s="49"/>
      <c r="C33" s="49"/>
      <c r="D33" s="49"/>
      <c r="E33" s="49"/>
      <c r="F33" s="49"/>
      <c r="G33" s="56" t="s">
        <v>15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7"/>
      <c r="AE33" s="51" t="s">
        <v>16</v>
      </c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 t="s">
        <v>16</v>
      </c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 t="s">
        <v>16</v>
      </c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</row>
    <row r="34" spans="1:105" s="7" customFormat="1" ht="15" customHeight="1" x14ac:dyDescent="0.2">
      <c r="A34" s="15"/>
      <c r="B34" s="15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</row>
    <row r="35" spans="1:105" s="7" customFormat="1" ht="96.75" customHeight="1" x14ac:dyDescent="0.2">
      <c r="A35" s="15"/>
      <c r="B35" s="15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</row>
    <row r="36" spans="1:105" s="7" customFormat="1" ht="116.25" customHeight="1" x14ac:dyDescent="0.2">
      <c r="A36" s="44"/>
      <c r="B36" s="44"/>
      <c r="C36" s="44"/>
      <c r="D36" s="44"/>
      <c r="E36" s="44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</row>
    <row r="37" spans="1:105" s="2" customFormat="1" ht="147.75" customHeight="1" x14ac:dyDescent="0.25"/>
    <row r="38" spans="1:105" s="4" customFormat="1" ht="41.25" customHeight="1" x14ac:dyDescent="0.2">
      <c r="A38" s="66" t="s">
        <v>35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</row>
    <row r="39" spans="1:105" s="2" customFormat="1" ht="10.5" customHeight="1" x14ac:dyDescent="0.25"/>
    <row r="40" spans="1:105" s="2" customFormat="1" ht="55.5" customHeight="1" x14ac:dyDescent="0.25">
      <c r="A40" s="60" t="s">
        <v>4</v>
      </c>
      <c r="B40" s="61"/>
      <c r="C40" s="61"/>
      <c r="D40" s="61"/>
      <c r="E40" s="61"/>
      <c r="F40" s="62"/>
      <c r="G40" s="60" t="s">
        <v>36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2"/>
      <c r="BW40" s="60" t="s">
        <v>37</v>
      </c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2"/>
      <c r="CM40" s="60" t="s">
        <v>38</v>
      </c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2"/>
    </row>
    <row r="41" spans="1:105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>
        <v>3</v>
      </c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>
        <v>4</v>
      </c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</row>
    <row r="42" spans="1:105" s="2" customFormat="1" ht="21.75" customHeight="1" x14ac:dyDescent="0.25">
      <c r="A42" s="49" t="s">
        <v>17</v>
      </c>
      <c r="B42" s="49"/>
      <c r="C42" s="49"/>
      <c r="D42" s="49"/>
      <c r="E42" s="49"/>
      <c r="F42" s="49"/>
      <c r="G42" s="9"/>
      <c r="H42" s="54" t="s">
        <v>39</v>
      </c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5"/>
      <c r="BW42" s="51" t="s">
        <v>16</v>
      </c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2">
        <f>CM43</f>
        <v>2898614.93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</row>
    <row r="43" spans="1:105" x14ac:dyDescent="0.2">
      <c r="A43" s="80" t="s">
        <v>40</v>
      </c>
      <c r="B43" s="81"/>
      <c r="C43" s="81"/>
      <c r="D43" s="81"/>
      <c r="E43" s="81"/>
      <c r="F43" s="82"/>
      <c r="G43" s="10"/>
      <c r="H43" s="86" t="s">
        <v>11</v>
      </c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7"/>
      <c r="BW43" s="88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90"/>
      <c r="CM43" s="94">
        <v>2898614.93</v>
      </c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6"/>
    </row>
    <row r="44" spans="1:105" x14ac:dyDescent="0.2">
      <c r="A44" s="83"/>
      <c r="B44" s="84"/>
      <c r="C44" s="84"/>
      <c r="D44" s="84"/>
      <c r="E44" s="84"/>
      <c r="F44" s="85"/>
      <c r="G44" s="11"/>
      <c r="H44" s="100" t="s">
        <v>185</v>
      </c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1"/>
      <c r="BW44" s="91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3"/>
      <c r="CM44" s="97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9"/>
    </row>
    <row r="45" spans="1:105" ht="13.5" customHeight="1" x14ac:dyDescent="0.2">
      <c r="A45" s="49" t="s">
        <v>41</v>
      </c>
      <c r="B45" s="49"/>
      <c r="C45" s="49"/>
      <c r="D45" s="49"/>
      <c r="E45" s="49"/>
      <c r="F45" s="49"/>
      <c r="G45" s="9"/>
      <c r="H45" s="78" t="s">
        <v>42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9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</row>
    <row r="46" spans="1:105" ht="26.25" customHeight="1" x14ac:dyDescent="0.2">
      <c r="A46" s="49" t="s">
        <v>43</v>
      </c>
      <c r="B46" s="49"/>
      <c r="C46" s="49"/>
      <c r="D46" s="49"/>
      <c r="E46" s="49"/>
      <c r="F46" s="49"/>
      <c r="G46" s="9"/>
      <c r="H46" s="78" t="s">
        <v>44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9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</row>
    <row r="47" spans="1:105" ht="26.25" customHeight="1" x14ac:dyDescent="0.2">
      <c r="A47" s="49" t="s">
        <v>18</v>
      </c>
      <c r="B47" s="49"/>
      <c r="C47" s="49"/>
      <c r="D47" s="49"/>
      <c r="E47" s="49"/>
      <c r="F47" s="49"/>
      <c r="G47" s="9"/>
      <c r="H47" s="54" t="s">
        <v>45</v>
      </c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5"/>
      <c r="BW47" s="51" t="s">
        <v>16</v>
      </c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2">
        <f>CM51</f>
        <v>18797.98</v>
      </c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</row>
    <row r="48" spans="1:105" x14ac:dyDescent="0.2">
      <c r="A48" s="80" t="s">
        <v>46</v>
      </c>
      <c r="B48" s="81"/>
      <c r="C48" s="81"/>
      <c r="D48" s="81"/>
      <c r="E48" s="81"/>
      <c r="F48" s="82"/>
      <c r="G48" s="10"/>
      <c r="H48" s="86" t="s">
        <v>11</v>
      </c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7"/>
      <c r="BW48" s="88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90"/>
      <c r="CM48" s="94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6"/>
    </row>
    <row r="49" spans="1:105" ht="25.5" customHeight="1" x14ac:dyDescent="0.2">
      <c r="A49" s="83"/>
      <c r="B49" s="84"/>
      <c r="C49" s="84"/>
      <c r="D49" s="84"/>
      <c r="E49" s="84"/>
      <c r="F49" s="85"/>
      <c r="G49" s="11"/>
      <c r="H49" s="100" t="s">
        <v>47</v>
      </c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1"/>
      <c r="BW49" s="91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3"/>
      <c r="CM49" s="97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9"/>
    </row>
    <row r="50" spans="1:105" ht="26.25" customHeight="1" x14ac:dyDescent="0.2">
      <c r="A50" s="49" t="s">
        <v>48</v>
      </c>
      <c r="B50" s="49"/>
      <c r="C50" s="49"/>
      <c r="D50" s="49"/>
      <c r="E50" s="49"/>
      <c r="F50" s="49"/>
      <c r="G50" s="9"/>
      <c r="H50" s="78" t="s">
        <v>49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9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</row>
    <row r="51" spans="1:105" ht="27" customHeight="1" x14ac:dyDescent="0.2">
      <c r="A51" s="49" t="s">
        <v>50</v>
      </c>
      <c r="B51" s="49"/>
      <c r="C51" s="49"/>
      <c r="D51" s="49"/>
      <c r="E51" s="49"/>
      <c r="F51" s="49"/>
      <c r="G51" s="9"/>
      <c r="H51" s="78" t="s">
        <v>51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9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2">
        <v>18797.98</v>
      </c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</row>
    <row r="52" spans="1:105" ht="27" customHeight="1" x14ac:dyDescent="0.2">
      <c r="A52" s="49" t="s">
        <v>52</v>
      </c>
      <c r="B52" s="49"/>
      <c r="C52" s="49"/>
      <c r="D52" s="49"/>
      <c r="E52" s="49"/>
      <c r="F52" s="49"/>
      <c r="G52" s="9"/>
      <c r="H52" s="78" t="s">
        <v>53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9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</row>
    <row r="53" spans="1:105" ht="27" customHeight="1" x14ac:dyDescent="0.2">
      <c r="A53" s="49" t="s">
        <v>54</v>
      </c>
      <c r="B53" s="49"/>
      <c r="C53" s="49"/>
      <c r="D53" s="49"/>
      <c r="E53" s="49"/>
      <c r="F53" s="49"/>
      <c r="G53" s="9"/>
      <c r="H53" s="78" t="s">
        <v>53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9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</row>
    <row r="54" spans="1:105" ht="26.25" customHeight="1" x14ac:dyDescent="0.2">
      <c r="A54" s="49" t="s">
        <v>19</v>
      </c>
      <c r="B54" s="49"/>
      <c r="C54" s="49"/>
      <c r="D54" s="49"/>
      <c r="E54" s="49"/>
      <c r="F54" s="49"/>
      <c r="G54" s="9"/>
      <c r="H54" s="54" t="s">
        <v>55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5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</row>
    <row r="55" spans="1:105" ht="13.5" customHeight="1" x14ac:dyDescent="0.2">
      <c r="A55" s="49"/>
      <c r="B55" s="49"/>
      <c r="C55" s="49"/>
      <c r="D55" s="49"/>
      <c r="E55" s="49"/>
      <c r="F55" s="49"/>
      <c r="G55" s="65" t="s">
        <v>15</v>
      </c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7"/>
      <c r="BW55" s="51" t="s">
        <v>16</v>
      </c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2">
        <f>CM42+CM47+CM54</f>
        <v>2917412.91</v>
      </c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</row>
    <row r="56" spans="1:105" ht="13.5" customHeight="1" x14ac:dyDescent="0.2">
      <c r="A56" s="49"/>
      <c r="B56" s="49"/>
      <c r="C56" s="49"/>
      <c r="D56" s="49"/>
      <c r="E56" s="49"/>
      <c r="F56" s="49"/>
      <c r="G56" s="65" t="s">
        <v>11</v>
      </c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7"/>
      <c r="BW56" s="51" t="s">
        <v>16</v>
      </c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</row>
    <row r="57" spans="1:105" ht="13.5" customHeight="1" x14ac:dyDescent="0.2">
      <c r="A57" s="49"/>
      <c r="B57" s="49"/>
      <c r="C57" s="49"/>
      <c r="D57" s="49"/>
      <c r="E57" s="49"/>
      <c r="F57" s="49"/>
      <c r="G57" s="65" t="s">
        <v>109</v>
      </c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7"/>
      <c r="BW57" s="51" t="s">
        <v>16</v>
      </c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2">
        <v>2917412.91</v>
      </c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</row>
    <row r="58" spans="1:105" s="2" customFormat="1" ht="3.75" customHeight="1" x14ac:dyDescent="0.25"/>
    <row r="59" spans="1:105" s="12" customFormat="1" ht="48" customHeight="1" x14ac:dyDescent="0.2">
      <c r="A59" s="76" t="s">
        <v>56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</row>
    <row r="60" spans="1:105" s="2" customFormat="1" ht="12" customHeight="1" x14ac:dyDescent="0.25"/>
    <row r="61" spans="1:105" s="4" customFormat="1" ht="27" customHeight="1" x14ac:dyDescent="0.2">
      <c r="A61" s="66" t="s">
        <v>161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</row>
    <row r="62" spans="1:105" s="2" customFormat="1" ht="6" customHeight="1" x14ac:dyDescent="0.25"/>
    <row r="63" spans="1:105" s="5" customFormat="1" ht="45" customHeight="1" x14ac:dyDescent="0.2">
      <c r="A63" s="60" t="s">
        <v>4</v>
      </c>
      <c r="B63" s="61"/>
      <c r="C63" s="61"/>
      <c r="D63" s="61"/>
      <c r="E63" s="61"/>
      <c r="F63" s="61"/>
      <c r="G63" s="62"/>
      <c r="H63" s="60" t="s">
        <v>58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2"/>
      <c r="BD63" s="60" t="s">
        <v>59</v>
      </c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2"/>
      <c r="BT63" s="60" t="s">
        <v>60</v>
      </c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2"/>
      <c r="CJ63" s="60" t="s">
        <v>61</v>
      </c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2"/>
    </row>
    <row r="64" spans="1:105" s="6" customFormat="1" x14ac:dyDescent="0.2">
      <c r="A64" s="59">
        <v>1</v>
      </c>
      <c r="B64" s="59"/>
      <c r="C64" s="59"/>
      <c r="D64" s="59"/>
      <c r="E64" s="59"/>
      <c r="F64" s="59"/>
      <c r="G64" s="59"/>
      <c r="H64" s="59">
        <v>2</v>
      </c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>
        <v>3</v>
      </c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>
        <v>4</v>
      </c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>
        <v>5</v>
      </c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</row>
    <row r="65" spans="1:105" s="7" customFormat="1" ht="42" customHeight="1" x14ac:dyDescent="0.2">
      <c r="A65" s="49" t="s">
        <v>17</v>
      </c>
      <c r="B65" s="49"/>
      <c r="C65" s="49"/>
      <c r="D65" s="49"/>
      <c r="E65" s="49"/>
      <c r="F65" s="49"/>
      <c r="G65" s="49"/>
      <c r="H65" s="50" t="s">
        <v>140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1">
        <v>0</v>
      </c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>
        <v>0</v>
      </c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>
        <v>0</v>
      </c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</row>
    <row r="66" spans="1:105" s="7" customFormat="1" ht="15" customHeight="1" x14ac:dyDescent="0.2">
      <c r="A66" s="49"/>
      <c r="B66" s="49"/>
      <c r="C66" s="49"/>
      <c r="D66" s="49"/>
      <c r="E66" s="49"/>
      <c r="F66" s="49"/>
      <c r="G66" s="49"/>
      <c r="H66" s="56" t="s">
        <v>15</v>
      </c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7"/>
      <c r="BD66" s="51" t="s">
        <v>16</v>
      </c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 t="s">
        <v>16</v>
      </c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>
        <v>0</v>
      </c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</row>
    <row r="67" spans="1:105" s="7" customFormat="1" ht="15" customHeight="1" x14ac:dyDescent="0.2">
      <c r="A67" s="40"/>
      <c r="B67" s="40"/>
      <c r="C67" s="40"/>
      <c r="D67" s="40"/>
      <c r="E67" s="40"/>
      <c r="F67" s="40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</row>
    <row r="68" spans="1:105" s="7" customFormat="1" ht="15" customHeight="1" x14ac:dyDescent="0.2">
      <c r="A68" s="40"/>
      <c r="B68" s="40"/>
      <c r="C68" s="40"/>
      <c r="D68" s="40"/>
      <c r="E68" s="40"/>
      <c r="F68" s="40"/>
      <c r="G68" s="40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</row>
    <row r="69" spans="1:105" s="4" customFormat="1" ht="14.25" x14ac:dyDescent="0.2">
      <c r="A69" s="58" t="s">
        <v>184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</row>
    <row r="70" spans="1:105" s="2" customFormat="1" ht="6" customHeight="1" x14ac:dyDescent="0.25"/>
    <row r="71" spans="1:105" s="43" customFormat="1" ht="45" customHeight="1" x14ac:dyDescent="0.2">
      <c r="A71" s="60" t="s">
        <v>4</v>
      </c>
      <c r="B71" s="61"/>
      <c r="C71" s="61"/>
      <c r="D71" s="61"/>
      <c r="E71" s="61"/>
      <c r="F71" s="61"/>
      <c r="G71" s="62"/>
      <c r="H71" s="60" t="s">
        <v>58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2"/>
      <c r="BD71" s="60" t="s">
        <v>59</v>
      </c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2"/>
      <c r="BT71" s="60" t="s">
        <v>60</v>
      </c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2"/>
      <c r="CJ71" s="60" t="s">
        <v>61</v>
      </c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2"/>
    </row>
    <row r="72" spans="1:105" s="6" customFormat="1" x14ac:dyDescent="0.2">
      <c r="A72" s="59">
        <v>1</v>
      </c>
      <c r="B72" s="59"/>
      <c r="C72" s="59"/>
      <c r="D72" s="59"/>
      <c r="E72" s="59"/>
      <c r="F72" s="59"/>
      <c r="G72" s="59"/>
      <c r="H72" s="59">
        <v>2</v>
      </c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>
        <v>3</v>
      </c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>
        <v>4</v>
      </c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>
        <v>5</v>
      </c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</row>
    <row r="73" spans="1:105" s="7" customFormat="1" ht="15" customHeight="1" x14ac:dyDescent="0.2">
      <c r="A73" s="49" t="s">
        <v>110</v>
      </c>
      <c r="B73" s="49"/>
      <c r="C73" s="49"/>
      <c r="D73" s="49"/>
      <c r="E73" s="49"/>
      <c r="F73" s="49"/>
      <c r="G73" s="49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1">
        <v>0</v>
      </c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>
        <v>0</v>
      </c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2">
        <v>0</v>
      </c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</row>
    <row r="74" spans="1:105" s="7" customFormat="1" ht="15" customHeight="1" x14ac:dyDescent="0.2">
      <c r="A74" s="49" t="s">
        <v>18</v>
      </c>
      <c r="B74" s="49"/>
      <c r="C74" s="49"/>
      <c r="D74" s="49"/>
      <c r="E74" s="49"/>
      <c r="F74" s="49"/>
      <c r="G74" s="49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2">
        <v>0</v>
      </c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</row>
    <row r="75" spans="1:105" s="7" customFormat="1" ht="15" customHeight="1" x14ac:dyDescent="0.2">
      <c r="A75" s="49" t="s">
        <v>19</v>
      </c>
      <c r="B75" s="49"/>
      <c r="C75" s="49"/>
      <c r="D75" s="49"/>
      <c r="E75" s="49"/>
      <c r="F75" s="49"/>
      <c r="G75" s="49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2">
        <v>0</v>
      </c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</row>
    <row r="76" spans="1:105" s="7" customFormat="1" ht="15" customHeight="1" x14ac:dyDescent="0.2">
      <c r="A76" s="49" t="s">
        <v>23</v>
      </c>
      <c r="B76" s="49"/>
      <c r="C76" s="49"/>
      <c r="D76" s="49"/>
      <c r="E76" s="49"/>
      <c r="F76" s="49"/>
      <c r="G76" s="49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2">
        <v>0</v>
      </c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</row>
    <row r="77" spans="1:105" s="7" customFormat="1" ht="15" customHeight="1" x14ac:dyDescent="0.2">
      <c r="A77" s="49"/>
      <c r="B77" s="49"/>
      <c r="C77" s="49"/>
      <c r="D77" s="49"/>
      <c r="E77" s="49"/>
      <c r="F77" s="49"/>
      <c r="G77" s="49"/>
      <c r="H77" s="56" t="s">
        <v>15</v>
      </c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7"/>
      <c r="BD77" s="51" t="s">
        <v>16</v>
      </c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 t="s">
        <v>16</v>
      </c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2">
        <f>CJ73+CJ74+CJ75+CJ76</f>
        <v>0</v>
      </c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</row>
    <row r="78" spans="1:105" s="2" customFormat="1" ht="165" customHeight="1" x14ac:dyDescent="0.25"/>
    <row r="79" spans="1:105" s="4" customFormat="1" ht="14.25" x14ac:dyDescent="0.2">
      <c r="A79" s="58" t="s">
        <v>162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</row>
    <row r="80" spans="1:105" s="2" customFormat="1" ht="10.5" customHeight="1" x14ac:dyDescent="0.25"/>
    <row r="81" spans="1:105" s="4" customFormat="1" ht="14.25" x14ac:dyDescent="0.2">
      <c r="A81" s="58" t="s">
        <v>163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</row>
    <row r="82" spans="1:105" s="2" customFormat="1" ht="10.5" customHeight="1" x14ac:dyDescent="0.25"/>
    <row r="83" spans="1:105" s="5" customFormat="1" ht="45" customHeight="1" x14ac:dyDescent="0.2">
      <c r="A83" s="70" t="s">
        <v>4</v>
      </c>
      <c r="B83" s="71"/>
      <c r="C83" s="71"/>
      <c r="D83" s="71"/>
      <c r="E83" s="71"/>
      <c r="F83" s="71"/>
      <c r="G83" s="72"/>
      <c r="H83" s="70" t="s">
        <v>63</v>
      </c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2"/>
      <c r="AP83" s="70" t="s">
        <v>71</v>
      </c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2"/>
      <c r="BF83" s="70" t="s">
        <v>72</v>
      </c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2"/>
      <c r="BV83" s="70" t="s">
        <v>73</v>
      </c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2"/>
      <c r="CL83" s="70" t="s">
        <v>30</v>
      </c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2"/>
    </row>
    <row r="84" spans="1:105" s="6" customFormat="1" x14ac:dyDescent="0.2">
      <c r="A84" s="59">
        <v>1</v>
      </c>
      <c r="B84" s="59"/>
      <c r="C84" s="59"/>
      <c r="D84" s="59"/>
      <c r="E84" s="59"/>
      <c r="F84" s="59"/>
      <c r="G84" s="59"/>
      <c r="H84" s="59">
        <v>2</v>
      </c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>
        <v>3</v>
      </c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>
        <v>4</v>
      </c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>
        <v>5</v>
      </c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>
        <v>6</v>
      </c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</row>
    <row r="85" spans="1:105" s="7" customFormat="1" ht="15" customHeight="1" x14ac:dyDescent="0.2">
      <c r="A85" s="49" t="s">
        <v>17</v>
      </c>
      <c r="B85" s="49"/>
      <c r="C85" s="49"/>
      <c r="D85" s="49"/>
      <c r="E85" s="49"/>
      <c r="F85" s="49"/>
      <c r="G85" s="49"/>
      <c r="H85" s="50" t="s">
        <v>112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1">
        <v>0</v>
      </c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>
        <v>0</v>
      </c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>
        <v>0</v>
      </c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2">
        <v>0</v>
      </c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</row>
    <row r="86" spans="1:105" s="7" customFormat="1" ht="15" customHeight="1" x14ac:dyDescent="0.2">
      <c r="A86" s="49" t="s">
        <v>18</v>
      </c>
      <c r="B86" s="49"/>
      <c r="C86" s="49"/>
      <c r="D86" s="49"/>
      <c r="E86" s="49"/>
      <c r="F86" s="49"/>
      <c r="G86" s="49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</row>
    <row r="87" spans="1:105" s="7" customFormat="1" ht="15" customHeight="1" x14ac:dyDescent="0.2">
      <c r="A87" s="49"/>
      <c r="B87" s="49"/>
      <c r="C87" s="49"/>
      <c r="D87" s="49"/>
      <c r="E87" s="49"/>
      <c r="F87" s="49"/>
      <c r="G87" s="49"/>
      <c r="H87" s="73" t="s">
        <v>74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5"/>
      <c r="AP87" s="51" t="s">
        <v>16</v>
      </c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 t="s">
        <v>16</v>
      </c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 t="s">
        <v>16</v>
      </c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2">
        <v>0</v>
      </c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</row>
    <row r="88" spans="1:105" s="2" customFormat="1" ht="48.75" customHeight="1" x14ac:dyDescent="0.25"/>
    <row r="89" spans="1:105" s="2" customFormat="1" ht="47.25" customHeight="1" x14ac:dyDescent="0.25"/>
    <row r="90" spans="1:105" s="4" customFormat="1" ht="14.25" x14ac:dyDescent="0.2">
      <c r="A90" s="58" t="s">
        <v>164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</row>
    <row r="91" spans="1:105" s="2" customFormat="1" ht="10.5" customHeight="1" x14ac:dyDescent="0.25"/>
    <row r="92" spans="1:105" s="2" customFormat="1" ht="30" customHeight="1" x14ac:dyDescent="0.25">
      <c r="A92" s="60" t="s">
        <v>4</v>
      </c>
      <c r="B92" s="61"/>
      <c r="C92" s="61"/>
      <c r="D92" s="61"/>
      <c r="E92" s="61"/>
      <c r="F92" s="61"/>
      <c r="G92" s="62"/>
      <c r="H92" s="60" t="s">
        <v>63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2"/>
      <c r="BT92" s="60" t="s">
        <v>93</v>
      </c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2"/>
      <c r="CJ92" s="60" t="s">
        <v>94</v>
      </c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2"/>
    </row>
    <row r="93" spans="1:105" x14ac:dyDescent="0.2">
      <c r="A93" s="59">
        <v>1</v>
      </c>
      <c r="B93" s="59"/>
      <c r="C93" s="59"/>
      <c r="D93" s="59"/>
      <c r="E93" s="59"/>
      <c r="F93" s="59"/>
      <c r="G93" s="59"/>
      <c r="H93" s="59">
        <v>2</v>
      </c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>
        <v>3</v>
      </c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>
        <v>4</v>
      </c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</row>
    <row r="94" spans="1:105" s="2" customFormat="1" ht="15" customHeight="1" x14ac:dyDescent="0.25">
      <c r="A94" s="49" t="s">
        <v>17</v>
      </c>
      <c r="B94" s="49"/>
      <c r="C94" s="49"/>
      <c r="D94" s="49"/>
      <c r="E94" s="49"/>
      <c r="F94" s="49"/>
      <c r="G94" s="49"/>
      <c r="H94" s="53" t="s">
        <v>148</v>
      </c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5"/>
      <c r="BT94" s="51">
        <v>1</v>
      </c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2">
        <f>10320+10472</f>
        <v>20792</v>
      </c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</row>
    <row r="95" spans="1:105" s="2" customFormat="1" ht="15" customHeight="1" x14ac:dyDescent="0.25">
      <c r="A95" s="49" t="s">
        <v>18</v>
      </c>
      <c r="B95" s="49"/>
      <c r="C95" s="49"/>
      <c r="D95" s="49"/>
      <c r="E95" s="49"/>
      <c r="F95" s="49"/>
      <c r="G95" s="49"/>
      <c r="H95" s="53" t="s">
        <v>149</v>
      </c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5"/>
      <c r="BT95" s="51">
        <v>1</v>
      </c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2">
        <v>21916.7</v>
      </c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</row>
    <row r="96" spans="1:105" s="2" customFormat="1" ht="15" customHeight="1" x14ac:dyDescent="0.25">
      <c r="A96" s="49" t="s">
        <v>19</v>
      </c>
      <c r="B96" s="49"/>
      <c r="C96" s="49"/>
      <c r="D96" s="49"/>
      <c r="E96" s="49"/>
      <c r="F96" s="49"/>
      <c r="G96" s="49"/>
      <c r="H96" s="53" t="s">
        <v>150</v>
      </c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5"/>
      <c r="BT96" s="51">
        <v>1</v>
      </c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2">
        <v>0</v>
      </c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</row>
    <row r="97" spans="1:161" s="2" customFormat="1" ht="15" customHeight="1" x14ac:dyDescent="0.25">
      <c r="A97" s="49" t="s">
        <v>23</v>
      </c>
      <c r="B97" s="49"/>
      <c r="C97" s="49"/>
      <c r="D97" s="49"/>
      <c r="E97" s="49"/>
      <c r="F97" s="49"/>
      <c r="G97" s="49"/>
      <c r="H97" s="53" t="s">
        <v>151</v>
      </c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5"/>
      <c r="BT97" s="51">
        <v>1</v>
      </c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2">
        <v>0</v>
      </c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</row>
    <row r="98" spans="1:161" s="2" customFormat="1" ht="15" customHeight="1" x14ac:dyDescent="0.25">
      <c r="A98" s="49"/>
      <c r="B98" s="49"/>
      <c r="C98" s="49"/>
      <c r="D98" s="49"/>
      <c r="E98" s="49"/>
      <c r="F98" s="49"/>
      <c r="G98" s="49"/>
      <c r="H98" s="116" t="s">
        <v>15</v>
      </c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8"/>
      <c r="BT98" s="51" t="s">
        <v>16</v>
      </c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2">
        <f>CJ94+CJ95+CJ97+CJ96</f>
        <v>42708.7</v>
      </c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</row>
    <row r="99" spans="1:161" s="2" customFormat="1" ht="12" customHeight="1" x14ac:dyDescent="0.25"/>
    <row r="100" spans="1:161" s="4" customFormat="1" ht="28.5" customHeight="1" x14ac:dyDescent="0.2">
      <c r="A100" s="66" t="s">
        <v>165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</row>
    <row r="101" spans="1:161" s="2" customFormat="1" ht="10.5" customHeight="1" x14ac:dyDescent="0.25"/>
    <row r="102" spans="1:161" s="5" customFormat="1" ht="30" customHeight="1" x14ac:dyDescent="0.2">
      <c r="A102" s="60" t="s">
        <v>4</v>
      </c>
      <c r="B102" s="61"/>
      <c r="C102" s="61"/>
      <c r="D102" s="61"/>
      <c r="E102" s="61"/>
      <c r="F102" s="61"/>
      <c r="G102" s="62"/>
      <c r="H102" s="60" t="s">
        <v>63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2"/>
      <c r="BD102" s="60" t="s">
        <v>85</v>
      </c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2"/>
      <c r="BT102" s="60" t="s">
        <v>96</v>
      </c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2"/>
      <c r="CJ102" s="60" t="s">
        <v>97</v>
      </c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2"/>
    </row>
    <row r="103" spans="1:161" s="6" customFormat="1" x14ac:dyDescent="0.2">
      <c r="A103" s="59"/>
      <c r="B103" s="59"/>
      <c r="C103" s="59"/>
      <c r="D103" s="59"/>
      <c r="E103" s="59"/>
      <c r="F103" s="59"/>
      <c r="G103" s="59"/>
      <c r="H103" s="59">
        <v>1</v>
      </c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>
        <v>2</v>
      </c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>
        <v>3</v>
      </c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>
        <v>4</v>
      </c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</row>
    <row r="104" spans="1:161" s="7" customFormat="1" ht="15" customHeight="1" x14ac:dyDescent="0.2">
      <c r="A104" s="49" t="s">
        <v>17</v>
      </c>
      <c r="B104" s="49"/>
      <c r="C104" s="49"/>
      <c r="D104" s="49"/>
      <c r="E104" s="49"/>
      <c r="F104" s="49"/>
      <c r="G104" s="49"/>
      <c r="H104" s="50" t="s">
        <v>131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2">
        <v>108365.4</v>
      </c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</row>
    <row r="105" spans="1:161" s="7" customFormat="1" ht="15" customHeight="1" x14ac:dyDescent="0.2">
      <c r="A105" s="49" t="s">
        <v>18</v>
      </c>
      <c r="B105" s="49"/>
      <c r="C105" s="49"/>
      <c r="D105" s="49"/>
      <c r="E105" s="49"/>
      <c r="F105" s="49"/>
      <c r="G105" s="49"/>
      <c r="H105" s="50" t="s">
        <v>132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2">
        <v>509995</v>
      </c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</row>
    <row r="106" spans="1:161" s="7" customFormat="1" ht="15" customHeight="1" x14ac:dyDescent="0.2">
      <c r="A106" s="49" t="s">
        <v>19</v>
      </c>
      <c r="B106" s="49"/>
      <c r="C106" s="49"/>
      <c r="D106" s="49"/>
      <c r="E106" s="49"/>
      <c r="F106" s="49"/>
      <c r="G106" s="49"/>
      <c r="H106" s="50" t="s">
        <v>133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2">
        <v>403692.03</v>
      </c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</row>
    <row r="107" spans="1:161" s="7" customFormat="1" ht="15" customHeight="1" x14ac:dyDescent="0.2">
      <c r="A107" s="49"/>
      <c r="B107" s="49"/>
      <c r="C107" s="49"/>
      <c r="D107" s="49"/>
      <c r="E107" s="49"/>
      <c r="F107" s="49"/>
      <c r="G107" s="49"/>
      <c r="H107" s="56" t="s">
        <v>15</v>
      </c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7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 t="s">
        <v>16</v>
      </c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2">
        <f>CJ104+CJ105+CJ106</f>
        <v>1022052.43</v>
      </c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</row>
    <row r="109" spans="1:161" s="4" customFormat="1" ht="24.75" customHeight="1" x14ac:dyDescent="0.2">
      <c r="A109" s="8" t="s">
        <v>129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121">
        <f>EO16+CJ25+CM55+CL87+CJ98+CJ107+CJ66+CJ77</f>
        <v>12722187.399999999</v>
      </c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</row>
    <row r="110" spans="1:161" ht="13.5" customHeight="1" x14ac:dyDescent="0.2">
      <c r="A110" s="113"/>
      <c r="B110" s="113"/>
      <c r="C110" s="113"/>
      <c r="D110" s="113"/>
      <c r="E110" s="113"/>
      <c r="F110" s="113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5"/>
      <c r="BX110" s="115"/>
      <c r="BY110" s="115"/>
      <c r="BZ110" s="115"/>
      <c r="CA110" s="115"/>
      <c r="CB110" s="115"/>
      <c r="CC110" s="115"/>
      <c r="CD110" s="115"/>
      <c r="CE110" s="115"/>
      <c r="CF110" s="115"/>
      <c r="CG110" s="115"/>
      <c r="CH110" s="115"/>
      <c r="CI110" s="115"/>
      <c r="CJ110" s="115"/>
      <c r="CK110" s="115"/>
      <c r="CL110" s="115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</row>
    <row r="111" spans="1:161" ht="13.5" customHeight="1" x14ac:dyDescent="0.2">
      <c r="A111" s="113"/>
      <c r="B111" s="113"/>
      <c r="C111" s="113"/>
      <c r="D111" s="113"/>
      <c r="E111" s="113"/>
      <c r="F111" s="113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5"/>
      <c r="BX111" s="115"/>
      <c r="BY111" s="115"/>
      <c r="BZ111" s="115"/>
      <c r="CA111" s="115"/>
      <c r="CB111" s="115"/>
      <c r="CC111" s="115"/>
      <c r="CD111" s="115"/>
      <c r="CE111" s="115"/>
      <c r="CF111" s="115"/>
      <c r="CG111" s="115"/>
      <c r="CH111" s="115"/>
      <c r="CI111" s="115"/>
      <c r="CJ111" s="115"/>
      <c r="CK111" s="115"/>
      <c r="CL111" s="115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</row>
    <row r="112" spans="1:161" ht="13.5" customHeight="1" x14ac:dyDescent="0.2">
      <c r="A112" s="113"/>
      <c r="B112" s="113"/>
      <c r="C112" s="113"/>
      <c r="D112" s="113"/>
      <c r="E112" s="113"/>
      <c r="F112" s="113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</row>
  </sheetData>
  <mergeCells count="381">
    <mergeCell ref="A77:G77"/>
    <mergeCell ref="H77:BC77"/>
    <mergeCell ref="BD77:BS77"/>
    <mergeCell ref="BT77:CI77"/>
    <mergeCell ref="CJ77:DA77"/>
    <mergeCell ref="A75:G75"/>
    <mergeCell ref="H75:BC75"/>
    <mergeCell ref="BD75:BS75"/>
    <mergeCell ref="BT75:CI75"/>
    <mergeCell ref="CJ75:DA75"/>
    <mergeCell ref="A76:G76"/>
    <mergeCell ref="H76:BC76"/>
    <mergeCell ref="BD76:BS76"/>
    <mergeCell ref="BT76:CI76"/>
    <mergeCell ref="CJ76:DA76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94:G94"/>
    <mergeCell ref="H94:BS94"/>
    <mergeCell ref="BT94:CI94"/>
    <mergeCell ref="CJ94:DA94"/>
    <mergeCell ref="A95:G95"/>
    <mergeCell ref="H95:BS95"/>
    <mergeCell ref="BT95:CI95"/>
    <mergeCell ref="CJ95:DA95"/>
    <mergeCell ref="A96:G96"/>
    <mergeCell ref="H96:BS96"/>
    <mergeCell ref="BT96:CI96"/>
    <mergeCell ref="CJ96:DA96"/>
    <mergeCell ref="G111:BV111"/>
    <mergeCell ref="BT103:CI103"/>
    <mergeCell ref="A112:F112"/>
    <mergeCell ref="G112:BV112"/>
    <mergeCell ref="BW112:CL112"/>
    <mergeCell ref="A110:F110"/>
    <mergeCell ref="CJ105:DA105"/>
    <mergeCell ref="A106:G106"/>
    <mergeCell ref="H106:BC106"/>
    <mergeCell ref="BD106:BS106"/>
    <mergeCell ref="BT106:CI106"/>
    <mergeCell ref="CJ106:DA106"/>
    <mergeCell ref="A105:G105"/>
    <mergeCell ref="H105:BC105"/>
    <mergeCell ref="BD105:BS105"/>
    <mergeCell ref="BT105:CI105"/>
    <mergeCell ref="A107:G107"/>
    <mergeCell ref="H107:BC107"/>
    <mergeCell ref="BD107:BS107"/>
    <mergeCell ref="BT107:CI107"/>
    <mergeCell ref="CJ107:DA107"/>
    <mergeCell ref="BW109:CL109"/>
    <mergeCell ref="G110:BV110"/>
    <mergeCell ref="BW110:CL110"/>
    <mergeCell ref="A111:F111"/>
    <mergeCell ref="BW111:CL111"/>
    <mergeCell ref="A97:G97"/>
    <mergeCell ref="H97:BS97"/>
    <mergeCell ref="BT97:CI97"/>
    <mergeCell ref="CJ97:DA97"/>
    <mergeCell ref="A100:DA100"/>
    <mergeCell ref="A102:G102"/>
    <mergeCell ref="H102:BC102"/>
    <mergeCell ref="BD102:BS102"/>
    <mergeCell ref="BT102:CI102"/>
    <mergeCell ref="CJ102:DA102"/>
    <mergeCell ref="A98:G98"/>
    <mergeCell ref="H98:BS98"/>
    <mergeCell ref="BT98:CI98"/>
    <mergeCell ref="CJ98:DA98"/>
    <mergeCell ref="CJ103:DA103"/>
    <mergeCell ref="A104:G104"/>
    <mergeCell ref="H104:BC104"/>
    <mergeCell ref="BD104:BS104"/>
    <mergeCell ref="BT104:CI104"/>
    <mergeCell ref="CJ104:DA104"/>
    <mergeCell ref="A103:G103"/>
    <mergeCell ref="H103:BC103"/>
    <mergeCell ref="A84:G84"/>
    <mergeCell ref="H84:AO84"/>
    <mergeCell ref="AP84:BE84"/>
    <mergeCell ref="BF84:BU84"/>
    <mergeCell ref="BV84:CK84"/>
    <mergeCell ref="CL84:DA84"/>
    <mergeCell ref="A85:G85"/>
    <mergeCell ref="H85:AO85"/>
    <mergeCell ref="BD103:BS103"/>
    <mergeCell ref="CJ93:DA93"/>
    <mergeCell ref="A90:DA90"/>
    <mergeCell ref="A92:G92"/>
    <mergeCell ref="H92:BS92"/>
    <mergeCell ref="BT92:CI92"/>
    <mergeCell ref="CJ92:DA92"/>
    <mergeCell ref="A87:G87"/>
    <mergeCell ref="H87:AO87"/>
    <mergeCell ref="AP87:BE87"/>
    <mergeCell ref="BF87:BU87"/>
    <mergeCell ref="A93:G93"/>
    <mergeCell ref="H93:BS93"/>
    <mergeCell ref="BT93:CI93"/>
    <mergeCell ref="BV87:CK87"/>
    <mergeCell ref="CL87:DA87"/>
    <mergeCell ref="AP85:BE85"/>
    <mergeCell ref="BF85:BU85"/>
    <mergeCell ref="A86:G86"/>
    <mergeCell ref="H86:AO86"/>
    <mergeCell ref="AP86:BE86"/>
    <mergeCell ref="BF86:BU86"/>
    <mergeCell ref="BV86:CK86"/>
    <mergeCell ref="CL86:DA86"/>
    <mergeCell ref="BV85:CK85"/>
    <mergeCell ref="CL85:DA85"/>
    <mergeCell ref="A66:G66"/>
    <mergeCell ref="H66:BC66"/>
    <mergeCell ref="BD66:BS66"/>
    <mergeCell ref="BT66:CI66"/>
    <mergeCell ref="CJ66:DA66"/>
    <mergeCell ref="A79:DA79"/>
    <mergeCell ref="A81:DA81"/>
    <mergeCell ref="A83:G83"/>
    <mergeCell ref="H83:AO83"/>
    <mergeCell ref="AP83:BE83"/>
    <mergeCell ref="BF83:BU83"/>
    <mergeCell ref="BV83:CK83"/>
    <mergeCell ref="CL83:DA83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BT72:CI72"/>
    <mergeCell ref="CJ72:DA72"/>
    <mergeCell ref="A61:DA61"/>
    <mergeCell ref="A63:G63"/>
    <mergeCell ref="H63:BC63"/>
    <mergeCell ref="BD63:BS63"/>
    <mergeCell ref="BT63:CI63"/>
    <mergeCell ref="CJ63:DA63"/>
    <mergeCell ref="A59:DA59"/>
    <mergeCell ref="CJ64:DA64"/>
    <mergeCell ref="A65:G65"/>
    <mergeCell ref="H65:BC65"/>
    <mergeCell ref="BD65:BS65"/>
    <mergeCell ref="BT65:CI65"/>
    <mergeCell ref="CJ65:DA65"/>
    <mergeCell ref="A64:G64"/>
    <mergeCell ref="H64:BC64"/>
    <mergeCell ref="BD64:BS64"/>
    <mergeCell ref="BT64:CI64"/>
    <mergeCell ref="A56:F56"/>
    <mergeCell ref="G56:BV56"/>
    <mergeCell ref="BW56:CL56"/>
    <mergeCell ref="CM56:DA56"/>
    <mergeCell ref="A57:F57"/>
    <mergeCell ref="G57:BV57"/>
    <mergeCell ref="BW57:CL57"/>
    <mergeCell ref="CM57:DA57"/>
    <mergeCell ref="A55:F55"/>
    <mergeCell ref="G55:BV55"/>
    <mergeCell ref="BW55:CL55"/>
    <mergeCell ref="CM55:DA55"/>
    <mergeCell ref="A54:F54"/>
    <mergeCell ref="H54:BV54"/>
    <mergeCell ref="BW54:CL54"/>
    <mergeCell ref="CM54:DA54"/>
    <mergeCell ref="A53:F53"/>
    <mergeCell ref="H53:BV53"/>
    <mergeCell ref="BW53:CL53"/>
    <mergeCell ref="CM53:DA53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45:F45"/>
    <mergeCell ref="H45:BV45"/>
    <mergeCell ref="BW45:CL45"/>
    <mergeCell ref="CM45:DA45"/>
    <mergeCell ref="A43:F44"/>
    <mergeCell ref="H43:BV43"/>
    <mergeCell ref="BW43:CL44"/>
    <mergeCell ref="CM43:DA44"/>
    <mergeCell ref="H44:BV44"/>
    <mergeCell ref="A41:F41"/>
    <mergeCell ref="G41:BV41"/>
    <mergeCell ref="AE31:AY31"/>
    <mergeCell ref="AZ31:BQ31"/>
    <mergeCell ref="BR33:CI33"/>
    <mergeCell ref="A42:F42"/>
    <mergeCell ref="H42:BV42"/>
    <mergeCell ref="BW42:CL42"/>
    <mergeCell ref="CM42:DA42"/>
    <mergeCell ref="BW41:CL41"/>
    <mergeCell ref="CM41:DA41"/>
    <mergeCell ref="A38:DA38"/>
    <mergeCell ref="A40:F40"/>
    <mergeCell ref="G40:BV40"/>
    <mergeCell ref="BW40:CL40"/>
    <mergeCell ref="CM40:DA40"/>
    <mergeCell ref="CJ33:DA33"/>
    <mergeCell ref="A32:F32"/>
    <mergeCell ref="G32:AD32"/>
    <mergeCell ref="AE32:AY32"/>
    <mergeCell ref="AZ32:BQ32"/>
    <mergeCell ref="BR32:CI32"/>
    <mergeCell ref="CJ32:DA32"/>
    <mergeCell ref="BR31:CI31"/>
    <mergeCell ref="CJ31:DA31"/>
    <mergeCell ref="A33:F33"/>
    <mergeCell ref="G33:AD33"/>
    <mergeCell ref="AE33:AY33"/>
    <mergeCell ref="AZ33:BQ33"/>
    <mergeCell ref="A31:F31"/>
    <mergeCell ref="G31:AD31"/>
    <mergeCell ref="AZ29:BQ29"/>
    <mergeCell ref="BR29:CI29"/>
    <mergeCell ref="CJ29:DA29"/>
    <mergeCell ref="BD24:BS24"/>
    <mergeCell ref="BT24:CI24"/>
    <mergeCell ref="CJ24:DA24"/>
    <mergeCell ref="A25:F25"/>
    <mergeCell ref="G25:AD25"/>
    <mergeCell ref="AE25:BC25"/>
    <mergeCell ref="BD22:BS22"/>
    <mergeCell ref="BT22:CI22"/>
    <mergeCell ref="A30:F30"/>
    <mergeCell ref="G30:AD30"/>
    <mergeCell ref="AE30:AY30"/>
    <mergeCell ref="AZ30:BQ30"/>
    <mergeCell ref="BR30:CI30"/>
    <mergeCell ref="CJ30:DA30"/>
    <mergeCell ref="A23:F23"/>
    <mergeCell ref="G23:AD23"/>
    <mergeCell ref="AE23:BC23"/>
    <mergeCell ref="BD23:BS23"/>
    <mergeCell ref="BT25:CI25"/>
    <mergeCell ref="BD25:BS25"/>
    <mergeCell ref="BT23:CI23"/>
    <mergeCell ref="CJ23:DA23"/>
    <mergeCell ref="CJ25:DA25"/>
    <mergeCell ref="A24:F24"/>
    <mergeCell ref="G24:AD24"/>
    <mergeCell ref="AE24:BC24"/>
    <mergeCell ref="A27:DA27"/>
    <mergeCell ref="A29:F29"/>
    <mergeCell ref="G29:AD29"/>
    <mergeCell ref="AE29:AY29"/>
    <mergeCell ref="CQ14:DH14"/>
    <mergeCell ref="DI14:DX14"/>
    <mergeCell ref="DY14:EN14"/>
    <mergeCell ref="A16:X16"/>
    <mergeCell ref="Y16:AN16"/>
    <mergeCell ref="AO16:BE16"/>
    <mergeCell ref="BF16:BW16"/>
    <mergeCell ref="CJ22:DA22"/>
    <mergeCell ref="A21:F21"/>
    <mergeCell ref="G21:AD21"/>
    <mergeCell ref="AE21:BC21"/>
    <mergeCell ref="BD21:BS21"/>
    <mergeCell ref="BT21:CI21"/>
    <mergeCell ref="A22:F22"/>
    <mergeCell ref="A18:DZ18"/>
    <mergeCell ref="A20:F20"/>
    <mergeCell ref="G20:AD20"/>
    <mergeCell ref="AE20:BC20"/>
    <mergeCell ref="BD20:BS20"/>
    <mergeCell ref="BT20:CI20"/>
    <mergeCell ref="CJ20:DA20"/>
    <mergeCell ref="CJ21:DA21"/>
    <mergeCell ref="G22:AD22"/>
    <mergeCell ref="AE22:BC22"/>
    <mergeCell ref="EO16:FE16"/>
    <mergeCell ref="EO14:FE14"/>
    <mergeCell ref="A15:X15"/>
    <mergeCell ref="Y15:AN15"/>
    <mergeCell ref="AO15:BE15"/>
    <mergeCell ref="BF15:BW15"/>
    <mergeCell ref="BX15:CP15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CQ15:DH15"/>
    <mergeCell ref="DI15:DX15"/>
    <mergeCell ref="DY15:EN15"/>
    <mergeCell ref="BX16:CP16"/>
    <mergeCell ref="CQ16:DH16"/>
    <mergeCell ref="DI16:DX16"/>
    <mergeCell ref="DY16:EN16"/>
    <mergeCell ref="EO13:FE13"/>
    <mergeCell ref="A12:F12"/>
    <mergeCell ref="G12:X12"/>
    <mergeCell ref="Y12:AN12"/>
    <mergeCell ref="AO12:BE12"/>
    <mergeCell ref="BF12:BW12"/>
    <mergeCell ref="BX12:CP12"/>
    <mergeCell ref="CQ12:DH12"/>
    <mergeCell ref="DI12:DX12"/>
    <mergeCell ref="DY12:EN12"/>
    <mergeCell ref="EO12:FE12"/>
    <mergeCell ref="A13:F13"/>
    <mergeCell ref="G13:X13"/>
    <mergeCell ref="Y13:AN13"/>
    <mergeCell ref="AO13:BE13"/>
    <mergeCell ref="BF13:BW13"/>
    <mergeCell ref="BX13:CP13"/>
    <mergeCell ref="EO11:FE11"/>
    <mergeCell ref="A10:FE10"/>
    <mergeCell ref="A11:F11"/>
    <mergeCell ref="G11:X11"/>
    <mergeCell ref="Y11:AN11"/>
    <mergeCell ref="AO11:BE11"/>
    <mergeCell ref="BF11:BW11"/>
    <mergeCell ref="BX11:CP11"/>
    <mergeCell ref="CQ11:DH11"/>
    <mergeCell ref="DI11:DX11"/>
    <mergeCell ref="DY11:EN11"/>
    <mergeCell ref="CQ9:DH9"/>
    <mergeCell ref="DI9:DX9"/>
    <mergeCell ref="DY9:EN9"/>
    <mergeCell ref="EO9:FE9"/>
    <mergeCell ref="BF9:BW9"/>
    <mergeCell ref="BX9:CP9"/>
    <mergeCell ref="A9:F9"/>
    <mergeCell ref="G9:X9"/>
    <mergeCell ref="Y9:AN9"/>
    <mergeCell ref="AO9:BE9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tabSelected="1" topLeftCell="A46" zoomScaleNormal="100" zoomScaleSheetLayoutView="100" workbookViewId="0">
      <selection activeCell="FI59" sqref="FI59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7" t="s">
        <v>177</v>
      </c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</row>
    <row r="3" spans="1:161" s="3" customFormat="1" ht="15.75" x14ac:dyDescent="0.2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</row>
    <row r="4" spans="1:161" s="2" customFormat="1" ht="15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</row>
    <row r="5" spans="1:161" s="2" customFormat="1" ht="15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</row>
    <row r="6" spans="1:161" s="33" customFormat="1" ht="13.5" customHeight="1" x14ac:dyDescent="0.2">
      <c r="A6" s="60" t="s">
        <v>4</v>
      </c>
      <c r="B6" s="61"/>
      <c r="C6" s="61"/>
      <c r="D6" s="61"/>
      <c r="E6" s="61"/>
      <c r="F6" s="62"/>
      <c r="G6" s="60" t="s">
        <v>5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2"/>
      <c r="Y6" s="60" t="s">
        <v>6</v>
      </c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2"/>
      <c r="AO6" s="70" t="s">
        <v>7</v>
      </c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2"/>
      <c r="DI6" s="60" t="s">
        <v>8</v>
      </c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2"/>
      <c r="DY6" s="60" t="s">
        <v>101</v>
      </c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2"/>
      <c r="EO6" s="60" t="s">
        <v>9</v>
      </c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2"/>
    </row>
    <row r="7" spans="1:161" s="33" customFormat="1" ht="13.5" customHeight="1" x14ac:dyDescent="0.2">
      <c r="A7" s="103"/>
      <c r="B7" s="104"/>
      <c r="C7" s="104"/>
      <c r="D7" s="104"/>
      <c r="E7" s="104"/>
      <c r="F7" s="105"/>
      <c r="G7" s="103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5"/>
      <c r="AO7" s="60" t="s">
        <v>10</v>
      </c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2"/>
      <c r="BF7" s="70" t="s">
        <v>11</v>
      </c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2"/>
      <c r="DI7" s="103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5"/>
      <c r="DY7" s="103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5"/>
      <c r="EO7" s="103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5"/>
    </row>
    <row r="8" spans="1:161" s="33" customFormat="1" ht="39.75" customHeight="1" x14ac:dyDescent="0.2">
      <c r="A8" s="106"/>
      <c r="B8" s="107"/>
      <c r="C8" s="107"/>
      <c r="D8" s="107"/>
      <c r="E8" s="107"/>
      <c r="F8" s="108"/>
      <c r="G8" s="10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6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8"/>
      <c r="BF8" s="109" t="s">
        <v>12</v>
      </c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 t="s">
        <v>13</v>
      </c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 t="s">
        <v>14</v>
      </c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6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8"/>
      <c r="DY8" s="106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8"/>
      <c r="EO8" s="106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8"/>
    </row>
    <row r="9" spans="1:161" s="6" customFormat="1" x14ac:dyDescent="0.2">
      <c r="A9" s="59">
        <v>1</v>
      </c>
      <c r="B9" s="59"/>
      <c r="C9" s="59"/>
      <c r="D9" s="59"/>
      <c r="E9" s="59"/>
      <c r="F9" s="59"/>
      <c r="G9" s="59">
        <v>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>
        <v>3</v>
      </c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>
        <v>4</v>
      </c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>
        <v>5</v>
      </c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>
        <v>6</v>
      </c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>
        <v>7</v>
      </c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>
        <v>8</v>
      </c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>
        <v>9</v>
      </c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>
        <v>10</v>
      </c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</row>
    <row r="10" spans="1:161" s="7" customFormat="1" ht="15" customHeight="1" x14ac:dyDescent="0.2">
      <c r="A10" s="110" t="s">
        <v>102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2"/>
    </row>
    <row r="11" spans="1:161" s="7" customFormat="1" ht="27.75" customHeight="1" x14ac:dyDescent="0.2">
      <c r="A11" s="49" t="s">
        <v>17</v>
      </c>
      <c r="B11" s="49"/>
      <c r="C11" s="49"/>
      <c r="D11" s="49"/>
      <c r="E11" s="49"/>
      <c r="F11" s="49"/>
      <c r="G11" s="50" t="s">
        <v>22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>
        <v>10</v>
      </c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>
        <f>BF11+BX11+CQ11</f>
        <v>178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>
        <v>0</v>
      </c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>
        <v>0</v>
      </c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>
        <v>178</v>
      </c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>
        <v>20</v>
      </c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>
        <v>1.7</v>
      </c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2">
        <f>Y11*AO11*12*1.7+61.73</f>
        <v>36373.730000000003</v>
      </c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</row>
    <row r="12" spans="1:161" s="7" customFormat="1" ht="15" customHeight="1" x14ac:dyDescent="0.2">
      <c r="A12" s="65" t="s">
        <v>103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7"/>
      <c r="Y12" s="51" t="s">
        <v>16</v>
      </c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 t="s">
        <v>16</v>
      </c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 t="s">
        <v>16</v>
      </c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 t="s">
        <v>16</v>
      </c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 t="s">
        <v>16</v>
      </c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 t="s">
        <v>16</v>
      </c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2">
        <f>EO11</f>
        <v>36373.730000000003</v>
      </c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</row>
    <row r="13" spans="1:161" s="7" customFormat="1" ht="15" customHeight="1" x14ac:dyDescent="0.2">
      <c r="A13" s="65" t="s">
        <v>104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51" t="s">
        <v>16</v>
      </c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 t="s">
        <v>16</v>
      </c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 t="s">
        <v>16</v>
      </c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 t="s">
        <v>16</v>
      </c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 t="s">
        <v>16</v>
      </c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 t="s">
        <v>16</v>
      </c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2">
        <f>EO12</f>
        <v>36373.730000000003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66" t="s">
        <v>153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</row>
    <row r="17" spans="1:105" s="2" customFormat="1" ht="10.5" customHeight="1" x14ac:dyDescent="0.25"/>
    <row r="18" spans="1:105" s="2" customFormat="1" ht="55.5" customHeight="1" x14ac:dyDescent="0.25">
      <c r="A18" s="60" t="s">
        <v>4</v>
      </c>
      <c r="B18" s="61"/>
      <c r="C18" s="61"/>
      <c r="D18" s="61"/>
      <c r="E18" s="61"/>
      <c r="F18" s="62"/>
      <c r="G18" s="60" t="s">
        <v>36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2"/>
      <c r="BW18" s="60" t="s">
        <v>37</v>
      </c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2"/>
      <c r="CM18" s="60" t="s">
        <v>38</v>
      </c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2"/>
    </row>
    <row r="19" spans="1:105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>
        <v>3</v>
      </c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>
        <v>4</v>
      </c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</row>
    <row r="20" spans="1:105" s="2" customFormat="1" ht="21.75" customHeight="1" x14ac:dyDescent="0.25">
      <c r="A20" s="49" t="s">
        <v>17</v>
      </c>
      <c r="B20" s="49"/>
      <c r="C20" s="49"/>
      <c r="D20" s="49"/>
      <c r="E20" s="49"/>
      <c r="F20" s="49"/>
      <c r="G20" s="31"/>
      <c r="H20" s="54" t="s">
        <v>39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5"/>
      <c r="BW20" s="51" t="s">
        <v>16</v>
      </c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2">
        <f>CM21</f>
        <v>10912.12</v>
      </c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</row>
    <row r="21" spans="1:105" x14ac:dyDescent="0.2">
      <c r="A21" s="80" t="s">
        <v>40</v>
      </c>
      <c r="B21" s="81"/>
      <c r="C21" s="81"/>
      <c r="D21" s="81"/>
      <c r="E21" s="81"/>
      <c r="F21" s="82"/>
      <c r="G21" s="10"/>
      <c r="H21" s="86" t="s">
        <v>11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7"/>
      <c r="BW21" s="88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90"/>
      <c r="CM21" s="94">
        <v>10912.12</v>
      </c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6"/>
    </row>
    <row r="22" spans="1:105" x14ac:dyDescent="0.2">
      <c r="A22" s="83"/>
      <c r="B22" s="84"/>
      <c r="C22" s="84"/>
      <c r="D22" s="84"/>
      <c r="E22" s="84"/>
      <c r="F22" s="85"/>
      <c r="G22" s="11"/>
      <c r="H22" s="100" t="s">
        <v>185</v>
      </c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1"/>
      <c r="BW22" s="91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3"/>
      <c r="CM22" s="97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9"/>
    </row>
    <row r="23" spans="1:105" ht="13.5" customHeight="1" x14ac:dyDescent="0.2">
      <c r="A23" s="49" t="s">
        <v>41</v>
      </c>
      <c r="B23" s="49"/>
      <c r="C23" s="49"/>
      <c r="D23" s="49"/>
      <c r="E23" s="49"/>
      <c r="F23" s="49"/>
      <c r="G23" s="31"/>
      <c r="H23" s="78" t="s">
        <v>42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9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</row>
    <row r="24" spans="1:105" ht="26.25" customHeight="1" x14ac:dyDescent="0.2">
      <c r="A24" s="49" t="s">
        <v>43</v>
      </c>
      <c r="B24" s="49"/>
      <c r="C24" s="49"/>
      <c r="D24" s="49"/>
      <c r="E24" s="49"/>
      <c r="F24" s="49"/>
      <c r="G24" s="31"/>
      <c r="H24" s="78" t="s">
        <v>44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9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</row>
    <row r="25" spans="1:105" ht="26.25" customHeight="1" x14ac:dyDescent="0.2">
      <c r="A25" s="49" t="s">
        <v>18</v>
      </c>
      <c r="B25" s="49"/>
      <c r="C25" s="49"/>
      <c r="D25" s="49"/>
      <c r="E25" s="49"/>
      <c r="F25" s="49"/>
      <c r="G25" s="31"/>
      <c r="H25" s="54" t="s">
        <v>45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5"/>
      <c r="BW25" s="51" t="s">
        <v>16</v>
      </c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2">
        <v>4.1500000000000004</v>
      </c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</row>
    <row r="26" spans="1:105" x14ac:dyDescent="0.2">
      <c r="A26" s="80" t="s">
        <v>46</v>
      </c>
      <c r="B26" s="81"/>
      <c r="C26" s="81"/>
      <c r="D26" s="81"/>
      <c r="E26" s="81"/>
      <c r="F26" s="82"/>
      <c r="G26" s="10"/>
      <c r="H26" s="86" t="s">
        <v>11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7"/>
      <c r="BW26" s="88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90"/>
      <c r="CM26" s="94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6"/>
    </row>
    <row r="27" spans="1:105" ht="25.5" customHeight="1" x14ac:dyDescent="0.2">
      <c r="A27" s="83"/>
      <c r="B27" s="84"/>
      <c r="C27" s="84"/>
      <c r="D27" s="84"/>
      <c r="E27" s="84"/>
      <c r="F27" s="85"/>
      <c r="G27" s="11"/>
      <c r="H27" s="100" t="s">
        <v>47</v>
      </c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1"/>
      <c r="BW27" s="91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3"/>
      <c r="CM27" s="97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9"/>
    </row>
    <row r="28" spans="1:105" ht="26.25" customHeight="1" x14ac:dyDescent="0.2">
      <c r="A28" s="49" t="s">
        <v>48</v>
      </c>
      <c r="B28" s="49"/>
      <c r="C28" s="49"/>
      <c r="D28" s="49"/>
      <c r="E28" s="49"/>
      <c r="F28" s="49"/>
      <c r="G28" s="31"/>
      <c r="H28" s="78" t="s">
        <v>49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9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</row>
    <row r="29" spans="1:105" ht="27" customHeight="1" x14ac:dyDescent="0.2">
      <c r="A29" s="49" t="s">
        <v>50</v>
      </c>
      <c r="B29" s="49"/>
      <c r="C29" s="49"/>
      <c r="D29" s="49"/>
      <c r="E29" s="49"/>
      <c r="F29" s="49"/>
      <c r="G29" s="31"/>
      <c r="H29" s="78" t="s">
        <v>51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9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2">
        <v>4.1500000000000004</v>
      </c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</row>
    <row r="30" spans="1:105" ht="27" customHeight="1" x14ac:dyDescent="0.2">
      <c r="A30" s="49" t="s">
        <v>52</v>
      </c>
      <c r="B30" s="49"/>
      <c r="C30" s="49"/>
      <c r="D30" s="49"/>
      <c r="E30" s="49"/>
      <c r="F30" s="49"/>
      <c r="G30" s="31"/>
      <c r="H30" s="78" t="s">
        <v>53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9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</row>
    <row r="31" spans="1:105" ht="27" customHeight="1" x14ac:dyDescent="0.2">
      <c r="A31" s="49" t="s">
        <v>54</v>
      </c>
      <c r="B31" s="49"/>
      <c r="C31" s="49"/>
      <c r="D31" s="49"/>
      <c r="E31" s="49"/>
      <c r="F31" s="49"/>
      <c r="G31" s="31"/>
      <c r="H31" s="78" t="s">
        <v>53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9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</row>
    <row r="32" spans="1:105" ht="26.25" customHeight="1" x14ac:dyDescent="0.2">
      <c r="A32" s="49" t="s">
        <v>19</v>
      </c>
      <c r="B32" s="49"/>
      <c r="C32" s="49"/>
      <c r="D32" s="49"/>
      <c r="E32" s="49"/>
      <c r="F32" s="49"/>
      <c r="G32" s="31"/>
      <c r="H32" s="54" t="s">
        <v>55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5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</row>
    <row r="33" spans="1:105" ht="13.5" customHeight="1" x14ac:dyDescent="0.2">
      <c r="A33" s="49"/>
      <c r="B33" s="49"/>
      <c r="C33" s="49"/>
      <c r="D33" s="49"/>
      <c r="E33" s="49"/>
      <c r="F33" s="49"/>
      <c r="G33" s="65" t="s">
        <v>15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7"/>
      <c r="BW33" s="51" t="s">
        <v>16</v>
      </c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2">
        <f>CM20+CM25+CM32</f>
        <v>10916.27</v>
      </c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</row>
    <row r="34" spans="1:105" ht="13.5" customHeight="1" x14ac:dyDescent="0.2">
      <c r="A34" s="49"/>
      <c r="B34" s="49"/>
      <c r="C34" s="49"/>
      <c r="D34" s="49"/>
      <c r="E34" s="49"/>
      <c r="F34" s="49"/>
      <c r="G34" s="65" t="s">
        <v>11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7"/>
      <c r="BW34" s="51" t="s">
        <v>16</v>
      </c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</row>
    <row r="35" spans="1:105" ht="13.5" customHeight="1" x14ac:dyDescent="0.2">
      <c r="A35" s="49"/>
      <c r="B35" s="49"/>
      <c r="C35" s="49"/>
      <c r="D35" s="49"/>
      <c r="E35" s="49"/>
      <c r="F35" s="49"/>
      <c r="G35" s="65" t="s">
        <v>109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7"/>
      <c r="BW35" s="51" t="s">
        <v>16</v>
      </c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2">
        <v>10916.27</v>
      </c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</row>
    <row r="36" spans="1:105" s="2" customFormat="1" ht="3.75" customHeight="1" x14ac:dyDescent="0.25"/>
    <row r="37" spans="1:105" s="12" customFormat="1" ht="48" customHeight="1" x14ac:dyDescent="0.2">
      <c r="A37" s="76" t="s">
        <v>56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</row>
    <row r="39" spans="1:105" s="4" customFormat="1" ht="14.25" x14ac:dyDescent="0.2">
      <c r="A39" s="58" t="s">
        <v>173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</row>
    <row r="40" spans="1:105" s="2" customFormat="1" ht="6" customHeight="1" x14ac:dyDescent="0.25"/>
    <row r="41" spans="1:105" s="33" customFormat="1" ht="55.5" customHeight="1" x14ac:dyDescent="0.2">
      <c r="A41" s="60" t="s">
        <v>4</v>
      </c>
      <c r="B41" s="61"/>
      <c r="C41" s="61"/>
      <c r="D41" s="61"/>
      <c r="E41" s="61"/>
      <c r="F41" s="61"/>
      <c r="G41" s="62"/>
      <c r="H41" s="60" t="s">
        <v>63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2"/>
      <c r="BD41" s="60" t="s">
        <v>64</v>
      </c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2"/>
      <c r="BT41" s="60" t="s">
        <v>65</v>
      </c>
      <c r="BU41" s="61"/>
      <c r="BV41" s="61"/>
      <c r="BW41" s="61"/>
      <c r="BX41" s="61"/>
      <c r="BY41" s="61"/>
      <c r="BZ41" s="61"/>
      <c r="CA41" s="61"/>
      <c r="CB41" s="61"/>
      <c r="CC41" s="61"/>
      <c r="CD41" s="62"/>
      <c r="CE41" s="60" t="s">
        <v>66</v>
      </c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2"/>
    </row>
    <row r="42" spans="1:105" s="6" customFormat="1" x14ac:dyDescent="0.2">
      <c r="A42" s="59">
        <v>1</v>
      </c>
      <c r="B42" s="59"/>
      <c r="C42" s="59"/>
      <c r="D42" s="59"/>
      <c r="E42" s="59"/>
      <c r="F42" s="59"/>
      <c r="G42" s="59"/>
      <c r="H42" s="59">
        <v>2</v>
      </c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>
        <v>3</v>
      </c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>
        <v>4</v>
      </c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>
        <v>5</v>
      </c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</row>
    <row r="43" spans="1:105" s="7" customFormat="1" ht="15" customHeight="1" x14ac:dyDescent="0.2">
      <c r="A43" s="49" t="s">
        <v>17</v>
      </c>
      <c r="B43" s="49"/>
      <c r="C43" s="49"/>
      <c r="D43" s="49"/>
      <c r="E43" s="49"/>
      <c r="F43" s="49"/>
      <c r="G43" s="49"/>
      <c r="H43" s="50" t="s">
        <v>98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</row>
    <row r="44" spans="1:105" s="7" customFormat="1" ht="15" customHeight="1" x14ac:dyDescent="0.2">
      <c r="A44" s="49" t="s">
        <v>18</v>
      </c>
      <c r="B44" s="49"/>
      <c r="C44" s="49"/>
      <c r="D44" s="49"/>
      <c r="E44" s="49"/>
      <c r="F44" s="49"/>
      <c r="G44" s="49"/>
      <c r="H44" s="50" t="s">
        <v>99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</row>
    <row r="45" spans="1:105" s="7" customFormat="1" ht="15" customHeight="1" x14ac:dyDescent="0.2">
      <c r="A45" s="49" t="s">
        <v>19</v>
      </c>
      <c r="B45" s="49"/>
      <c r="C45" s="49"/>
      <c r="D45" s="49"/>
      <c r="E45" s="49"/>
      <c r="F45" s="49"/>
      <c r="G45" s="49"/>
      <c r="H45" s="50" t="s">
        <v>100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</row>
    <row r="46" spans="1:105" s="7" customFormat="1" ht="15" customHeight="1" x14ac:dyDescent="0.2">
      <c r="A46" s="49" t="s">
        <v>23</v>
      </c>
      <c r="B46" s="49"/>
      <c r="C46" s="49"/>
      <c r="D46" s="49"/>
      <c r="E46" s="49"/>
      <c r="F46" s="49"/>
      <c r="G46" s="49"/>
      <c r="H46" s="50" t="s">
        <v>174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2">
        <v>187196.84</v>
      </c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</row>
    <row r="47" spans="1:105" s="7" customFormat="1" ht="15" customHeight="1" x14ac:dyDescent="0.2">
      <c r="A47" s="49" t="s">
        <v>116</v>
      </c>
      <c r="B47" s="49"/>
      <c r="C47" s="49"/>
      <c r="D47" s="49"/>
      <c r="E47" s="49"/>
      <c r="F47" s="49"/>
      <c r="G47" s="49"/>
      <c r="H47" s="50" t="s">
        <v>193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2">
        <v>50</v>
      </c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</row>
    <row r="48" spans="1:105" s="7" customFormat="1" ht="15" customHeight="1" x14ac:dyDescent="0.2">
      <c r="A48" s="49"/>
      <c r="B48" s="49"/>
      <c r="C48" s="49"/>
      <c r="D48" s="49"/>
      <c r="E48" s="49"/>
      <c r="F48" s="49"/>
      <c r="G48" s="49"/>
      <c r="H48" s="56" t="s">
        <v>15</v>
      </c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7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 t="s">
        <v>16</v>
      </c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2">
        <f>CE43+CE44+CE45+CE46+CE47</f>
        <v>187246.84</v>
      </c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66" t="s">
        <v>175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</row>
    <row r="52" spans="1:161" s="2" customFormat="1" ht="10.5" customHeight="1" x14ac:dyDescent="0.25"/>
    <row r="53" spans="1:161" s="33" customFormat="1" ht="30" customHeight="1" x14ac:dyDescent="0.2">
      <c r="A53" s="60" t="s">
        <v>4</v>
      </c>
      <c r="B53" s="61"/>
      <c r="C53" s="61"/>
      <c r="D53" s="61"/>
      <c r="E53" s="61"/>
      <c r="F53" s="61"/>
      <c r="G53" s="62"/>
      <c r="H53" s="60" t="s">
        <v>63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2"/>
      <c r="BD53" s="60" t="s">
        <v>85</v>
      </c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2"/>
      <c r="BT53" s="60" t="s">
        <v>96</v>
      </c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2"/>
      <c r="CJ53" s="60" t="s">
        <v>97</v>
      </c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2"/>
    </row>
    <row r="54" spans="1:161" s="6" customFormat="1" x14ac:dyDescent="0.2">
      <c r="A54" s="59"/>
      <c r="B54" s="59"/>
      <c r="C54" s="59"/>
      <c r="D54" s="59"/>
      <c r="E54" s="59"/>
      <c r="F54" s="59"/>
      <c r="G54" s="59"/>
      <c r="H54" s="59">
        <v>1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>
        <v>2</v>
      </c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>
        <v>3</v>
      </c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>
        <v>4</v>
      </c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</row>
    <row r="55" spans="1:161" s="7" customFormat="1" ht="23.25" customHeight="1" x14ac:dyDescent="0.2">
      <c r="A55" s="49" t="s">
        <v>17</v>
      </c>
      <c r="B55" s="49"/>
      <c r="C55" s="49"/>
      <c r="D55" s="49"/>
      <c r="E55" s="49"/>
      <c r="F55" s="49"/>
      <c r="G55" s="49"/>
      <c r="H55" s="50" t="s">
        <v>176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1">
        <v>0</v>
      </c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2">
        <v>537645.87</v>
      </c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</row>
    <row r="56" spans="1:161" s="7" customFormat="1" ht="23.25" customHeight="1" x14ac:dyDescent="0.2">
      <c r="A56" s="49" t="s">
        <v>18</v>
      </c>
      <c r="B56" s="49"/>
      <c r="C56" s="49"/>
      <c r="D56" s="49"/>
      <c r="E56" s="49"/>
      <c r="F56" s="49"/>
      <c r="G56" s="49"/>
      <c r="H56" s="50" t="s">
        <v>183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1">
        <v>0</v>
      </c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2">
        <v>0</v>
      </c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</row>
    <row r="57" spans="1:161" s="7" customFormat="1" ht="15" customHeight="1" x14ac:dyDescent="0.2">
      <c r="A57" s="49"/>
      <c r="B57" s="49"/>
      <c r="C57" s="49"/>
      <c r="D57" s="49"/>
      <c r="E57" s="49"/>
      <c r="F57" s="49"/>
      <c r="G57" s="49"/>
      <c r="H57" s="56" t="s">
        <v>15</v>
      </c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7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 t="s">
        <v>16</v>
      </c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2">
        <f>CJ56+CJ55</f>
        <v>537645.87</v>
      </c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129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21">
        <f>EO13+CM35+CJ57+CE48</f>
        <v>772182.71</v>
      </c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113"/>
      <c r="B65" s="113"/>
      <c r="C65" s="113"/>
      <c r="D65" s="113"/>
      <c r="E65" s="113"/>
      <c r="F65" s="113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5"/>
      <c r="BX65" s="115"/>
      <c r="BY65" s="115"/>
      <c r="BZ65" s="115"/>
      <c r="CA65" s="115"/>
      <c r="CB65" s="115"/>
      <c r="CC65" s="115"/>
      <c r="CD65" s="115"/>
      <c r="CE65" s="115"/>
      <c r="CF65" s="115"/>
      <c r="CG65" s="115"/>
      <c r="CH65" s="115"/>
      <c r="CI65" s="115"/>
      <c r="CJ65" s="115"/>
      <c r="CK65" s="115"/>
      <c r="CL65" s="115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113"/>
      <c r="B66" s="113"/>
      <c r="C66" s="113"/>
      <c r="D66" s="113"/>
      <c r="E66" s="113"/>
      <c r="F66" s="113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113"/>
      <c r="B67" s="113"/>
      <c r="C67" s="113"/>
      <c r="D67" s="113"/>
      <c r="E67" s="113"/>
      <c r="F67" s="113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5"/>
      <c r="BX67" s="115"/>
      <c r="BY67" s="115"/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9"/>
  <sheetViews>
    <sheetView topLeftCell="A73" zoomScaleNormal="100" zoomScaleSheetLayoutView="100" workbookViewId="0">
      <selection activeCell="CJ78" sqref="CJ78:DA78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67" t="s">
        <v>152</v>
      </c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</row>
    <row r="3" spans="1:161" s="3" customFormat="1" ht="15.75" x14ac:dyDescent="0.25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</row>
    <row r="4" spans="1:161" s="2" customFormat="1" ht="15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</row>
    <row r="5" spans="1:161" s="2" customFormat="1" ht="15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</row>
    <row r="6" spans="1:161" s="21" customFormat="1" ht="13.5" customHeight="1" x14ac:dyDescent="0.2">
      <c r="A6" s="60" t="s">
        <v>4</v>
      </c>
      <c r="B6" s="61"/>
      <c r="C6" s="61"/>
      <c r="D6" s="61"/>
      <c r="E6" s="61"/>
      <c r="F6" s="62"/>
      <c r="G6" s="60" t="s">
        <v>5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2"/>
      <c r="Y6" s="60" t="s">
        <v>6</v>
      </c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2"/>
      <c r="AO6" s="70" t="s">
        <v>7</v>
      </c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2"/>
      <c r="DI6" s="60" t="s">
        <v>8</v>
      </c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2"/>
      <c r="DY6" s="60" t="s">
        <v>101</v>
      </c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2"/>
      <c r="EO6" s="60" t="s">
        <v>9</v>
      </c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2"/>
    </row>
    <row r="7" spans="1:161" s="21" customFormat="1" ht="13.5" customHeight="1" x14ac:dyDescent="0.2">
      <c r="A7" s="103"/>
      <c r="B7" s="104"/>
      <c r="C7" s="104"/>
      <c r="D7" s="104"/>
      <c r="E7" s="104"/>
      <c r="F7" s="105"/>
      <c r="G7" s="103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5"/>
      <c r="AO7" s="60" t="s">
        <v>10</v>
      </c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2"/>
      <c r="BF7" s="70" t="s">
        <v>11</v>
      </c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2"/>
      <c r="DI7" s="103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5"/>
      <c r="DY7" s="103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5"/>
      <c r="EO7" s="103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5"/>
    </row>
    <row r="8" spans="1:161" s="21" customFormat="1" ht="39.75" customHeight="1" x14ac:dyDescent="0.2">
      <c r="A8" s="106"/>
      <c r="B8" s="107"/>
      <c r="C8" s="107"/>
      <c r="D8" s="107"/>
      <c r="E8" s="107"/>
      <c r="F8" s="108"/>
      <c r="G8" s="10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6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06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8"/>
      <c r="BF8" s="109" t="s">
        <v>12</v>
      </c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 t="s">
        <v>13</v>
      </c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 t="s">
        <v>14</v>
      </c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6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8"/>
      <c r="DY8" s="106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8"/>
      <c r="EO8" s="106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8"/>
    </row>
    <row r="9" spans="1:161" s="6" customFormat="1" x14ac:dyDescent="0.2">
      <c r="A9" s="59">
        <v>1</v>
      </c>
      <c r="B9" s="59"/>
      <c r="C9" s="59"/>
      <c r="D9" s="59"/>
      <c r="E9" s="59"/>
      <c r="F9" s="59"/>
      <c r="G9" s="59">
        <v>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>
        <v>3</v>
      </c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>
        <v>4</v>
      </c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>
        <v>5</v>
      </c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>
        <v>6</v>
      </c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>
        <v>7</v>
      </c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>
        <v>8</v>
      </c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>
        <v>9</v>
      </c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>
        <v>10</v>
      </c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</row>
    <row r="10" spans="1:161" s="7" customFormat="1" ht="15" customHeight="1" x14ac:dyDescent="0.2">
      <c r="A10" s="110" t="s">
        <v>102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2"/>
    </row>
    <row r="11" spans="1:161" s="7" customFormat="1" ht="27.75" customHeight="1" x14ac:dyDescent="0.2">
      <c r="A11" s="49" t="s">
        <v>17</v>
      </c>
      <c r="B11" s="49"/>
      <c r="C11" s="49"/>
      <c r="D11" s="49"/>
      <c r="E11" s="49"/>
      <c r="F11" s="49"/>
      <c r="G11" s="50" t="s">
        <v>22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>
        <v>8</v>
      </c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>
        <f>BF11+BX11+CQ11</f>
        <v>7958.47</v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>
        <v>0</v>
      </c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>
        <v>0</v>
      </c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>
        <v>7958.47</v>
      </c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>
        <v>20</v>
      </c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>
        <v>1.7</v>
      </c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2">
        <f>Y11*AO11*12*1.7+0.59</f>
        <v>1298822.8940000001</v>
      </c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</row>
    <row r="12" spans="1:161" s="7" customFormat="1" ht="27.75" customHeight="1" x14ac:dyDescent="0.2">
      <c r="A12" s="49" t="s">
        <v>17</v>
      </c>
      <c r="B12" s="49"/>
      <c r="C12" s="49"/>
      <c r="D12" s="49"/>
      <c r="E12" s="49"/>
      <c r="F12" s="49"/>
      <c r="G12" s="50" t="s">
        <v>22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>
        <v>1</v>
      </c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>
        <f>BF12+BX12+CQ12</f>
        <v>15098</v>
      </c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>
        <v>0</v>
      </c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>
        <v>0</v>
      </c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>
        <v>15098</v>
      </c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>
        <v>20</v>
      </c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>
        <v>1.7</v>
      </c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2">
        <f>Y12*AO12*12*1.7-9.1</f>
        <v>307990.10000000003</v>
      </c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</row>
    <row r="13" spans="1:161" s="7" customFormat="1" ht="27.75" customHeight="1" x14ac:dyDescent="0.2">
      <c r="A13" s="49" t="s">
        <v>17</v>
      </c>
      <c r="B13" s="49"/>
      <c r="C13" s="49"/>
      <c r="D13" s="49"/>
      <c r="E13" s="49"/>
      <c r="F13" s="49"/>
      <c r="G13" s="50" t="s">
        <v>22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1">
        <v>1</v>
      </c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>
        <f>BF13+BX13+CQ13</f>
        <v>1558</v>
      </c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>
        <v>0</v>
      </c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>
        <v>0</v>
      </c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>
        <v>1558</v>
      </c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>
        <v>20</v>
      </c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>
        <v>1.7</v>
      </c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2">
        <f>Y13*AO13*12*1.7-0.62</f>
        <v>31782.58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</row>
    <row r="14" spans="1:161" s="7" customFormat="1" ht="15" customHeight="1" x14ac:dyDescent="0.2">
      <c r="A14" s="65" t="s">
        <v>103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51" t="s">
        <v>16</v>
      </c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 t="s">
        <v>16</v>
      </c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 t="s">
        <v>16</v>
      </c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 t="s">
        <v>16</v>
      </c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 t="s">
        <v>16</v>
      </c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 t="s">
        <v>16</v>
      </c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2">
        <f>EO13+EO12+EO11</f>
        <v>1638595.574</v>
      </c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</row>
    <row r="15" spans="1:161" s="7" customFormat="1" ht="15" customHeight="1" x14ac:dyDescent="0.2">
      <c r="A15" s="65" t="s">
        <v>104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51" t="s">
        <v>16</v>
      </c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 t="s">
        <v>16</v>
      </c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 t="s">
        <v>16</v>
      </c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 t="s">
        <v>16</v>
      </c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 t="s">
        <v>16</v>
      </c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 t="s">
        <v>16</v>
      </c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2">
        <f>EO14</f>
        <v>1638595.574</v>
      </c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</row>
    <row r="16" spans="1:161" s="7" customFormat="1" ht="15" customHeight="1" x14ac:dyDescent="0.2">
      <c r="A16" s="17"/>
      <c r="B16" s="17"/>
      <c r="C16" s="17"/>
      <c r="D16" s="17"/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</row>
    <row r="18" spans="1:105" s="4" customFormat="1" ht="41.25" customHeight="1" x14ac:dyDescent="0.2">
      <c r="A18" s="66" t="s">
        <v>153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</row>
    <row r="19" spans="1:105" s="2" customFormat="1" ht="10.5" customHeight="1" x14ac:dyDescent="0.25"/>
    <row r="20" spans="1:105" s="2" customFormat="1" ht="55.5" customHeight="1" x14ac:dyDescent="0.25">
      <c r="A20" s="60" t="s">
        <v>4</v>
      </c>
      <c r="B20" s="61"/>
      <c r="C20" s="61"/>
      <c r="D20" s="61"/>
      <c r="E20" s="61"/>
      <c r="F20" s="62"/>
      <c r="G20" s="60" t="s">
        <v>36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2"/>
      <c r="BW20" s="60" t="s">
        <v>37</v>
      </c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2"/>
      <c r="CM20" s="60" t="s">
        <v>38</v>
      </c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2"/>
    </row>
    <row r="21" spans="1:105" x14ac:dyDescent="0.2">
      <c r="A21" s="59">
        <v>1</v>
      </c>
      <c r="B21" s="59"/>
      <c r="C21" s="59"/>
      <c r="D21" s="59"/>
      <c r="E21" s="59"/>
      <c r="F21" s="59"/>
      <c r="G21" s="59">
        <v>2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>
        <v>3</v>
      </c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>
        <v>4</v>
      </c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</row>
    <row r="22" spans="1:105" s="2" customFormat="1" ht="21.75" customHeight="1" x14ac:dyDescent="0.25">
      <c r="A22" s="49" t="s">
        <v>17</v>
      </c>
      <c r="B22" s="49"/>
      <c r="C22" s="49"/>
      <c r="D22" s="49"/>
      <c r="E22" s="49"/>
      <c r="F22" s="49"/>
      <c r="G22" s="20"/>
      <c r="H22" s="54" t="s">
        <v>39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5"/>
      <c r="BW22" s="51" t="s">
        <v>16</v>
      </c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2">
        <f>CM23</f>
        <v>486525.74</v>
      </c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</row>
    <row r="23" spans="1:105" x14ac:dyDescent="0.2">
      <c r="A23" s="80" t="s">
        <v>40</v>
      </c>
      <c r="B23" s="81"/>
      <c r="C23" s="81"/>
      <c r="D23" s="81"/>
      <c r="E23" s="81"/>
      <c r="F23" s="82"/>
      <c r="G23" s="10"/>
      <c r="H23" s="86" t="s">
        <v>11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7"/>
      <c r="BW23" s="88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90"/>
      <c r="CM23" s="94">
        <v>486525.74</v>
      </c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6"/>
    </row>
    <row r="24" spans="1:105" x14ac:dyDescent="0.2">
      <c r="A24" s="83"/>
      <c r="B24" s="84"/>
      <c r="C24" s="84"/>
      <c r="D24" s="84"/>
      <c r="E24" s="84"/>
      <c r="F24" s="85"/>
      <c r="G24" s="11"/>
      <c r="H24" s="100" t="s">
        <v>185</v>
      </c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1"/>
      <c r="BW24" s="91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3"/>
      <c r="CM24" s="97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9"/>
    </row>
    <row r="25" spans="1:105" ht="13.5" customHeight="1" x14ac:dyDescent="0.2">
      <c r="A25" s="49" t="s">
        <v>41</v>
      </c>
      <c r="B25" s="49"/>
      <c r="C25" s="49"/>
      <c r="D25" s="49"/>
      <c r="E25" s="49"/>
      <c r="F25" s="49"/>
      <c r="G25" s="20"/>
      <c r="H25" s="78" t="s">
        <v>42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9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</row>
    <row r="26" spans="1:105" ht="26.25" customHeight="1" x14ac:dyDescent="0.2">
      <c r="A26" s="49" t="s">
        <v>43</v>
      </c>
      <c r="B26" s="49"/>
      <c r="C26" s="49"/>
      <c r="D26" s="49"/>
      <c r="E26" s="49"/>
      <c r="F26" s="49"/>
      <c r="G26" s="20"/>
      <c r="H26" s="78" t="s">
        <v>44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9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</row>
    <row r="27" spans="1:105" ht="26.25" customHeight="1" x14ac:dyDescent="0.2">
      <c r="A27" s="49" t="s">
        <v>18</v>
      </c>
      <c r="B27" s="49"/>
      <c r="C27" s="49"/>
      <c r="D27" s="49"/>
      <c r="E27" s="49"/>
      <c r="F27" s="49"/>
      <c r="G27" s="20"/>
      <c r="H27" s="54" t="s">
        <v>45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5"/>
      <c r="BW27" s="51" t="s">
        <v>16</v>
      </c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2">
        <f>CM31</f>
        <v>3277.19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</row>
    <row r="28" spans="1:105" x14ac:dyDescent="0.2">
      <c r="A28" s="80" t="s">
        <v>46</v>
      </c>
      <c r="B28" s="81"/>
      <c r="C28" s="81"/>
      <c r="D28" s="81"/>
      <c r="E28" s="81"/>
      <c r="F28" s="82"/>
      <c r="G28" s="10"/>
      <c r="H28" s="86" t="s">
        <v>11</v>
      </c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7"/>
      <c r="BW28" s="88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90"/>
      <c r="CM28" s="94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6"/>
    </row>
    <row r="29" spans="1:105" ht="25.5" customHeight="1" x14ac:dyDescent="0.2">
      <c r="A29" s="83"/>
      <c r="B29" s="84"/>
      <c r="C29" s="84"/>
      <c r="D29" s="84"/>
      <c r="E29" s="84"/>
      <c r="F29" s="85"/>
      <c r="G29" s="11"/>
      <c r="H29" s="100" t="s">
        <v>47</v>
      </c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1"/>
      <c r="BW29" s="91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3"/>
      <c r="CM29" s="97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9"/>
    </row>
    <row r="30" spans="1:105" ht="26.25" customHeight="1" x14ac:dyDescent="0.2">
      <c r="A30" s="49" t="s">
        <v>48</v>
      </c>
      <c r="B30" s="49"/>
      <c r="C30" s="49"/>
      <c r="D30" s="49"/>
      <c r="E30" s="49"/>
      <c r="F30" s="49"/>
      <c r="G30" s="20"/>
      <c r="H30" s="78" t="s">
        <v>49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9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</row>
    <row r="31" spans="1:105" ht="27" customHeight="1" x14ac:dyDescent="0.2">
      <c r="A31" s="49" t="s">
        <v>50</v>
      </c>
      <c r="B31" s="49"/>
      <c r="C31" s="49"/>
      <c r="D31" s="49"/>
      <c r="E31" s="49"/>
      <c r="F31" s="49"/>
      <c r="G31" s="20"/>
      <c r="H31" s="78" t="s">
        <v>51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9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2">
        <v>3277.19</v>
      </c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</row>
    <row r="32" spans="1:105" ht="27" customHeight="1" x14ac:dyDescent="0.2">
      <c r="A32" s="49" t="s">
        <v>52</v>
      </c>
      <c r="B32" s="49"/>
      <c r="C32" s="49"/>
      <c r="D32" s="49"/>
      <c r="E32" s="49"/>
      <c r="F32" s="49"/>
      <c r="G32" s="20"/>
      <c r="H32" s="78" t="s">
        <v>53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9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</row>
    <row r="33" spans="1:105" ht="27" customHeight="1" x14ac:dyDescent="0.2">
      <c r="A33" s="49" t="s">
        <v>54</v>
      </c>
      <c r="B33" s="49"/>
      <c r="C33" s="49"/>
      <c r="D33" s="49"/>
      <c r="E33" s="49"/>
      <c r="F33" s="49"/>
      <c r="G33" s="20"/>
      <c r="H33" s="78" t="s">
        <v>53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9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</row>
    <row r="34" spans="1:105" ht="26.25" customHeight="1" x14ac:dyDescent="0.2">
      <c r="A34" s="49" t="s">
        <v>19</v>
      </c>
      <c r="B34" s="49"/>
      <c r="C34" s="49"/>
      <c r="D34" s="49"/>
      <c r="E34" s="49"/>
      <c r="F34" s="49"/>
      <c r="G34" s="20"/>
      <c r="H34" s="54" t="s">
        <v>55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5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</row>
    <row r="35" spans="1:105" ht="13.5" customHeight="1" x14ac:dyDescent="0.2">
      <c r="A35" s="49"/>
      <c r="B35" s="49"/>
      <c r="C35" s="49"/>
      <c r="D35" s="49"/>
      <c r="E35" s="49"/>
      <c r="F35" s="49"/>
      <c r="G35" s="65" t="s">
        <v>15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7"/>
      <c r="BW35" s="51" t="s">
        <v>16</v>
      </c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2">
        <f>CM22+CM27+CM34</f>
        <v>489802.93</v>
      </c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</row>
    <row r="36" spans="1:105" ht="13.5" customHeight="1" x14ac:dyDescent="0.2">
      <c r="A36" s="49"/>
      <c r="B36" s="49"/>
      <c r="C36" s="49"/>
      <c r="D36" s="49"/>
      <c r="E36" s="49"/>
      <c r="F36" s="49"/>
      <c r="G36" s="65" t="s">
        <v>11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7"/>
      <c r="BW36" s="51" t="s">
        <v>16</v>
      </c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</row>
    <row r="37" spans="1:105" ht="13.5" customHeight="1" x14ac:dyDescent="0.2">
      <c r="A37" s="49"/>
      <c r="B37" s="49"/>
      <c r="C37" s="49"/>
      <c r="D37" s="49"/>
      <c r="E37" s="49"/>
      <c r="F37" s="49"/>
      <c r="G37" s="65" t="s">
        <v>109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7"/>
      <c r="BW37" s="51" t="s">
        <v>16</v>
      </c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2">
        <f>CM35</f>
        <v>489802.93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</row>
    <row r="38" spans="1:105" s="2" customFormat="1" ht="3.75" customHeight="1" x14ac:dyDescent="0.25"/>
    <row r="39" spans="1:105" s="12" customFormat="1" ht="48" customHeight="1" x14ac:dyDescent="0.2">
      <c r="A39" s="76" t="s">
        <v>56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</row>
    <row r="41" spans="1:105" s="4" customFormat="1" ht="14.25" x14ac:dyDescent="0.2">
      <c r="A41" s="58" t="s">
        <v>57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</row>
    <row r="42" spans="1:105" s="2" customFormat="1" ht="6" customHeight="1" x14ac:dyDescent="0.25"/>
    <row r="43" spans="1:105" s="21" customFormat="1" ht="45" customHeight="1" x14ac:dyDescent="0.2">
      <c r="A43" s="60" t="s">
        <v>4</v>
      </c>
      <c r="B43" s="61"/>
      <c r="C43" s="61"/>
      <c r="D43" s="61"/>
      <c r="E43" s="61"/>
      <c r="F43" s="61"/>
      <c r="G43" s="62"/>
      <c r="H43" s="60" t="s">
        <v>58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2"/>
      <c r="BD43" s="60" t="s">
        <v>59</v>
      </c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2"/>
      <c r="BT43" s="60" t="s">
        <v>60</v>
      </c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2"/>
      <c r="CJ43" s="60" t="s">
        <v>61</v>
      </c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2"/>
    </row>
    <row r="44" spans="1:105" s="6" customFormat="1" x14ac:dyDescent="0.2">
      <c r="A44" s="59">
        <v>1</v>
      </c>
      <c r="B44" s="59"/>
      <c r="C44" s="59"/>
      <c r="D44" s="59"/>
      <c r="E44" s="59"/>
      <c r="F44" s="59"/>
      <c r="G44" s="59"/>
      <c r="H44" s="59">
        <v>2</v>
      </c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>
        <v>3</v>
      </c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>
        <v>4</v>
      </c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>
        <v>5</v>
      </c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</row>
    <row r="45" spans="1:105" s="7" customFormat="1" ht="15" customHeight="1" x14ac:dyDescent="0.2">
      <c r="A45" s="49" t="s">
        <v>110</v>
      </c>
      <c r="B45" s="49"/>
      <c r="C45" s="49"/>
      <c r="D45" s="49"/>
      <c r="E45" s="49"/>
      <c r="F45" s="49"/>
      <c r="G45" s="49"/>
      <c r="H45" s="50" t="s">
        <v>111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1">
        <v>0</v>
      </c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>
        <v>0</v>
      </c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2">
        <v>54967.4</v>
      </c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</row>
    <row r="46" spans="1:105" s="7" customFormat="1" ht="15" customHeight="1" x14ac:dyDescent="0.2">
      <c r="A46" s="49" t="s">
        <v>18</v>
      </c>
      <c r="B46" s="49"/>
      <c r="C46" s="49"/>
      <c r="D46" s="49"/>
      <c r="E46" s="49"/>
      <c r="F46" s="49"/>
      <c r="G46" s="49"/>
      <c r="H46" s="50" t="s">
        <v>157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2">
        <v>0</v>
      </c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</row>
    <row r="47" spans="1:105" s="7" customFormat="1" ht="15" customHeight="1" x14ac:dyDescent="0.2">
      <c r="A47" s="49" t="s">
        <v>19</v>
      </c>
      <c r="B47" s="49"/>
      <c r="C47" s="49"/>
      <c r="D47" s="49"/>
      <c r="E47" s="49"/>
      <c r="F47" s="49"/>
      <c r="G47" s="49"/>
      <c r="H47" s="50" t="s">
        <v>158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2">
        <v>1174191.57</v>
      </c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</row>
    <row r="48" spans="1:105" s="7" customFormat="1" ht="15" customHeight="1" x14ac:dyDescent="0.2">
      <c r="A48" s="49" t="s">
        <v>23</v>
      </c>
      <c r="B48" s="49"/>
      <c r="C48" s="49"/>
      <c r="D48" s="49"/>
      <c r="E48" s="49"/>
      <c r="F48" s="49"/>
      <c r="G48" s="49"/>
      <c r="H48" s="50" t="s">
        <v>182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2">
        <v>0</v>
      </c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</row>
    <row r="49" spans="1:105" s="7" customFormat="1" ht="15" customHeight="1" x14ac:dyDescent="0.2">
      <c r="A49" s="49"/>
      <c r="B49" s="49"/>
      <c r="C49" s="49"/>
      <c r="D49" s="49"/>
      <c r="E49" s="49"/>
      <c r="F49" s="49"/>
      <c r="G49" s="49"/>
      <c r="H49" s="56" t="s">
        <v>15</v>
      </c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7"/>
      <c r="BD49" s="51" t="s">
        <v>16</v>
      </c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 t="s">
        <v>16</v>
      </c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2">
        <f>CJ45+CJ46+CJ47+CJ48</f>
        <v>1229158.97</v>
      </c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</row>
    <row r="50" spans="1:105" s="7" customFormat="1" ht="15" customHeight="1" x14ac:dyDescent="0.2">
      <c r="A50" s="25"/>
      <c r="B50" s="25"/>
      <c r="C50" s="25"/>
      <c r="D50" s="25"/>
      <c r="E50" s="25"/>
      <c r="F50" s="25"/>
      <c r="G50" s="25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</row>
    <row r="51" spans="1:105" s="4" customFormat="1" ht="14.25" x14ac:dyDescent="0.2">
      <c r="A51" s="58" t="s">
        <v>179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</row>
    <row r="52" spans="1:105" s="2" customFormat="1" ht="10.5" customHeight="1" x14ac:dyDescent="0.25"/>
    <row r="53" spans="1:105" s="2" customFormat="1" ht="30" customHeight="1" x14ac:dyDescent="0.25">
      <c r="A53" s="60" t="s">
        <v>4</v>
      </c>
      <c r="B53" s="61"/>
      <c r="C53" s="61"/>
      <c r="D53" s="61"/>
      <c r="E53" s="61"/>
      <c r="F53" s="61"/>
      <c r="G53" s="62"/>
      <c r="H53" s="60" t="s">
        <v>63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2"/>
      <c r="BT53" s="60" t="s">
        <v>93</v>
      </c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2"/>
      <c r="CJ53" s="60" t="s">
        <v>94</v>
      </c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2"/>
    </row>
    <row r="54" spans="1:105" x14ac:dyDescent="0.2">
      <c r="A54" s="59">
        <v>1</v>
      </c>
      <c r="B54" s="59"/>
      <c r="C54" s="59"/>
      <c r="D54" s="59"/>
      <c r="E54" s="59"/>
      <c r="F54" s="59"/>
      <c r="G54" s="59"/>
      <c r="H54" s="59">
        <v>2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>
        <v>3</v>
      </c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>
        <v>4</v>
      </c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</row>
    <row r="55" spans="1:105" s="2" customFormat="1" ht="15" customHeight="1" x14ac:dyDescent="0.25">
      <c r="A55" s="49" t="s">
        <v>17</v>
      </c>
      <c r="B55" s="49"/>
      <c r="C55" s="49"/>
      <c r="D55" s="49"/>
      <c r="E55" s="49"/>
      <c r="F55" s="49"/>
      <c r="G55" s="49"/>
      <c r="H55" s="53" t="s">
        <v>180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5"/>
      <c r="BT55" s="51">
        <v>1</v>
      </c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2">
        <v>0</v>
      </c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</row>
    <row r="56" spans="1:105" s="2" customFormat="1" ht="15" customHeight="1" x14ac:dyDescent="0.25">
      <c r="A56" s="49" t="s">
        <v>18</v>
      </c>
      <c r="B56" s="49"/>
      <c r="C56" s="49"/>
      <c r="D56" s="49"/>
      <c r="E56" s="49"/>
      <c r="F56" s="49"/>
      <c r="G56" s="49"/>
      <c r="H56" s="53" t="s">
        <v>181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5"/>
      <c r="BT56" s="51">
        <v>1</v>
      </c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2">
        <v>0</v>
      </c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</row>
    <row r="57" spans="1:105" s="2" customFormat="1" ht="15" customHeight="1" x14ac:dyDescent="0.25">
      <c r="A57" s="49"/>
      <c r="B57" s="49"/>
      <c r="C57" s="49"/>
      <c r="D57" s="49"/>
      <c r="E57" s="49"/>
      <c r="F57" s="49"/>
      <c r="G57" s="49"/>
      <c r="H57" s="116" t="s">
        <v>15</v>
      </c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8"/>
      <c r="BT57" s="51" t="s">
        <v>16</v>
      </c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2">
        <f>SUM(CJ55:DA56)</f>
        <v>0</v>
      </c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</row>
    <row r="58" spans="1:105" s="2" customFormat="1" ht="15" customHeight="1" x14ac:dyDescent="0.25">
      <c r="A58" s="37"/>
      <c r="B58" s="37"/>
      <c r="C58" s="37"/>
      <c r="D58" s="37"/>
      <c r="E58" s="37"/>
      <c r="F58" s="37"/>
      <c r="G58" s="37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05" s="2" customFormat="1" ht="15" customHeight="1" x14ac:dyDescent="0.25">
      <c r="A59" s="37"/>
      <c r="B59" s="37"/>
      <c r="C59" s="37"/>
      <c r="D59" s="37"/>
      <c r="E59" s="37"/>
      <c r="F59" s="37"/>
      <c r="G59" s="37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</row>
    <row r="60" spans="1:105" s="4" customFormat="1" ht="14.25" x14ac:dyDescent="0.2">
      <c r="A60" s="58" t="s">
        <v>166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</row>
    <row r="61" spans="1:105" s="4" customFormat="1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</row>
    <row r="62" spans="1:105" s="4" customFormat="1" ht="14.25" x14ac:dyDescent="0.2">
      <c r="A62" s="58" t="s">
        <v>159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</row>
    <row r="63" spans="1:105" s="2" customFormat="1" ht="10.5" customHeight="1" x14ac:dyDescent="0.25"/>
    <row r="64" spans="1:105" s="2" customFormat="1" ht="30" customHeight="1" x14ac:dyDescent="0.25">
      <c r="A64" s="60" t="s">
        <v>4</v>
      </c>
      <c r="B64" s="61"/>
      <c r="C64" s="61"/>
      <c r="D64" s="61"/>
      <c r="E64" s="61"/>
      <c r="F64" s="61"/>
      <c r="G64" s="62"/>
      <c r="H64" s="60" t="s">
        <v>63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2"/>
      <c r="BT64" s="60" t="s">
        <v>93</v>
      </c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2"/>
      <c r="CJ64" s="60" t="s">
        <v>94</v>
      </c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2"/>
    </row>
    <row r="65" spans="1:105" x14ac:dyDescent="0.2">
      <c r="A65" s="59">
        <v>1</v>
      </c>
      <c r="B65" s="59"/>
      <c r="C65" s="59"/>
      <c r="D65" s="59"/>
      <c r="E65" s="59"/>
      <c r="F65" s="59"/>
      <c r="G65" s="59"/>
      <c r="H65" s="59">
        <v>2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>
        <v>3</v>
      </c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>
        <v>4</v>
      </c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</row>
    <row r="66" spans="1:105" s="2" customFormat="1" ht="15" customHeight="1" x14ac:dyDescent="0.25">
      <c r="A66" s="49" t="s">
        <v>17</v>
      </c>
      <c r="B66" s="49"/>
      <c r="C66" s="49"/>
      <c r="D66" s="49"/>
      <c r="E66" s="49"/>
      <c r="F66" s="49"/>
      <c r="G66" s="49"/>
      <c r="H66" s="53" t="s">
        <v>190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5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2">
        <v>531480</v>
      </c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</row>
    <row r="67" spans="1:105" s="2" customFormat="1" ht="15" customHeight="1" x14ac:dyDescent="0.25">
      <c r="A67" s="49" t="s">
        <v>18</v>
      </c>
      <c r="B67" s="49"/>
      <c r="C67" s="49"/>
      <c r="D67" s="49"/>
      <c r="E67" s="49"/>
      <c r="F67" s="49"/>
      <c r="G67" s="49"/>
      <c r="H67" s="53" t="s">
        <v>191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5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2">
        <v>8340</v>
      </c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</row>
    <row r="68" spans="1:105" s="2" customFormat="1" ht="15" customHeight="1" x14ac:dyDescent="0.25">
      <c r="A68" s="49"/>
      <c r="B68" s="49"/>
      <c r="C68" s="49"/>
      <c r="D68" s="49"/>
      <c r="E68" s="49"/>
      <c r="F68" s="49"/>
      <c r="G68" s="49"/>
      <c r="H68" s="116" t="s">
        <v>15</v>
      </c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8"/>
      <c r="BT68" s="51" t="s">
        <v>16</v>
      </c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2">
        <f>CJ66+CJ67</f>
        <v>539820</v>
      </c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</row>
    <row r="69" spans="1:105" s="7" customFormat="1" ht="15" customHeight="1" x14ac:dyDescent="0.2">
      <c r="A69" s="25"/>
      <c r="B69" s="25"/>
      <c r="C69" s="25"/>
      <c r="D69" s="25"/>
      <c r="E69" s="25"/>
      <c r="F69" s="25"/>
      <c r="G69" s="25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</row>
    <row r="70" spans="1:105" s="7" customFormat="1" ht="15" customHeight="1" x14ac:dyDescent="0.2">
      <c r="A70" s="22"/>
      <c r="B70" s="22"/>
      <c r="C70" s="22"/>
      <c r="D70" s="22"/>
      <c r="E70" s="22"/>
      <c r="F70" s="22"/>
      <c r="G70" s="2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</row>
    <row r="71" spans="1:105" s="4" customFormat="1" ht="28.5" customHeight="1" x14ac:dyDescent="0.2">
      <c r="A71" s="66" t="s">
        <v>160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</row>
    <row r="72" spans="1:105" s="2" customFormat="1" ht="10.5" customHeight="1" x14ac:dyDescent="0.25"/>
    <row r="73" spans="1:105" s="29" customFormat="1" ht="30" customHeight="1" x14ac:dyDescent="0.2">
      <c r="A73" s="60" t="s">
        <v>4</v>
      </c>
      <c r="B73" s="61"/>
      <c r="C73" s="61"/>
      <c r="D73" s="61"/>
      <c r="E73" s="61"/>
      <c r="F73" s="61"/>
      <c r="G73" s="62"/>
      <c r="H73" s="60" t="s">
        <v>63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2"/>
      <c r="BD73" s="60" t="s">
        <v>85</v>
      </c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2"/>
      <c r="BT73" s="60" t="s">
        <v>96</v>
      </c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2"/>
      <c r="CJ73" s="60" t="s">
        <v>97</v>
      </c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2"/>
    </row>
    <row r="74" spans="1:105" s="6" customFormat="1" x14ac:dyDescent="0.2">
      <c r="A74" s="59"/>
      <c r="B74" s="59"/>
      <c r="C74" s="59"/>
      <c r="D74" s="59"/>
      <c r="E74" s="59"/>
      <c r="F74" s="59"/>
      <c r="G74" s="59"/>
      <c r="H74" s="59">
        <v>1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>
        <v>2</v>
      </c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>
        <v>3</v>
      </c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>
        <v>4</v>
      </c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</row>
    <row r="75" spans="1:105" s="7" customFormat="1" ht="15" customHeight="1" x14ac:dyDescent="0.2">
      <c r="A75" s="49" t="s">
        <v>17</v>
      </c>
      <c r="B75" s="49"/>
      <c r="C75" s="49"/>
      <c r="D75" s="49"/>
      <c r="E75" s="49"/>
      <c r="F75" s="49"/>
      <c r="G75" s="49"/>
      <c r="H75" s="50" t="s">
        <v>154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1">
        <v>1</v>
      </c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2">
        <v>43214.93</v>
      </c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</row>
    <row r="76" spans="1:105" s="7" customFormat="1" ht="23.25" customHeight="1" x14ac:dyDescent="0.2">
      <c r="A76" s="49" t="s">
        <v>18</v>
      </c>
      <c r="B76" s="49"/>
      <c r="C76" s="49"/>
      <c r="D76" s="49"/>
      <c r="E76" s="49"/>
      <c r="F76" s="49"/>
      <c r="G76" s="49"/>
      <c r="H76" s="50" t="s">
        <v>155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1">
        <v>1</v>
      </c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2">
        <v>117491.34</v>
      </c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</row>
    <row r="77" spans="1:105" s="7" customFormat="1" ht="22.5" customHeight="1" x14ac:dyDescent="0.2">
      <c r="A77" s="49" t="s">
        <v>19</v>
      </c>
      <c r="B77" s="49"/>
      <c r="C77" s="49"/>
      <c r="D77" s="49"/>
      <c r="E77" s="49"/>
      <c r="F77" s="49"/>
      <c r="G77" s="49"/>
      <c r="H77" s="50" t="s">
        <v>156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1">
        <v>1</v>
      </c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2">
        <v>69932.87</v>
      </c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</row>
    <row r="78" spans="1:105" s="7" customFormat="1" ht="15" customHeight="1" x14ac:dyDescent="0.2">
      <c r="A78" s="49" t="s">
        <v>23</v>
      </c>
      <c r="B78" s="49"/>
      <c r="C78" s="49"/>
      <c r="D78" s="49"/>
      <c r="E78" s="49"/>
      <c r="F78" s="49"/>
      <c r="G78" s="49"/>
      <c r="H78" s="50" t="s">
        <v>170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2">
        <v>3000</v>
      </c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</row>
    <row r="79" spans="1:105" s="7" customFormat="1" ht="15" customHeight="1" x14ac:dyDescent="0.2">
      <c r="A79" s="49" t="s">
        <v>116</v>
      </c>
      <c r="B79" s="49"/>
      <c r="C79" s="49"/>
      <c r="D79" s="49"/>
      <c r="E79" s="49"/>
      <c r="F79" s="49"/>
      <c r="G79" s="49"/>
      <c r="H79" s="50" t="s">
        <v>189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2">
        <v>17297.5</v>
      </c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</row>
    <row r="80" spans="1:105" s="7" customFormat="1" ht="15" customHeight="1" x14ac:dyDescent="0.2">
      <c r="A80" s="49" t="s">
        <v>142</v>
      </c>
      <c r="B80" s="49"/>
      <c r="C80" s="49"/>
      <c r="D80" s="49"/>
      <c r="E80" s="49"/>
      <c r="F80" s="49"/>
      <c r="G80" s="49"/>
      <c r="H80" s="50" t="s">
        <v>178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2">
        <v>0</v>
      </c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</row>
    <row r="81" spans="1:161" s="7" customFormat="1" ht="15" customHeight="1" x14ac:dyDescent="0.2">
      <c r="A81" s="49" t="s">
        <v>143</v>
      </c>
      <c r="B81" s="49"/>
      <c r="C81" s="49"/>
      <c r="D81" s="49"/>
      <c r="E81" s="49"/>
      <c r="F81" s="49"/>
      <c r="G81" s="49"/>
      <c r="H81" s="50" t="s">
        <v>192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2">
        <v>590</v>
      </c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</row>
    <row r="82" spans="1:161" s="7" customFormat="1" ht="15" customHeight="1" x14ac:dyDescent="0.2">
      <c r="A82" s="49"/>
      <c r="B82" s="49"/>
      <c r="C82" s="49"/>
      <c r="D82" s="49"/>
      <c r="E82" s="49"/>
      <c r="F82" s="49"/>
      <c r="G82" s="49"/>
      <c r="H82" s="56" t="s">
        <v>15</v>
      </c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7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 t="s">
        <v>16</v>
      </c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2">
        <f>CJ75+CJ76+CJ81+CJ77+CJ78+CJ79+CJ80</f>
        <v>251526.63999999998</v>
      </c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</row>
    <row r="83" spans="1:161" s="7" customFormat="1" ht="15" customHeight="1" x14ac:dyDescent="0.2">
      <c r="A83" s="25"/>
      <c r="B83" s="25"/>
      <c r="C83" s="25"/>
      <c r="D83" s="25"/>
      <c r="E83" s="25"/>
      <c r="F83" s="25"/>
      <c r="G83" s="25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</row>
    <row r="84" spans="1:161" s="7" customFormat="1" ht="15" customHeight="1" x14ac:dyDescent="0.2">
      <c r="A84" s="25"/>
      <c r="B84" s="25"/>
      <c r="C84" s="25"/>
      <c r="D84" s="25"/>
      <c r="E84" s="25"/>
      <c r="F84" s="25"/>
      <c r="G84" s="25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</row>
    <row r="85" spans="1:161" s="7" customFormat="1" ht="15" customHeight="1" x14ac:dyDescent="0.2">
      <c r="A85" s="22"/>
      <c r="B85" s="22"/>
      <c r="C85" s="22"/>
      <c r="D85" s="22"/>
      <c r="E85" s="22"/>
      <c r="F85" s="22"/>
      <c r="G85" s="2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</row>
    <row r="86" spans="1:161" s="4" customFormat="1" ht="24.75" customHeight="1" x14ac:dyDescent="0.2">
      <c r="A86" s="8" t="s">
        <v>129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121">
        <f>EO15+CM37+CJ49+CJ68+CJ82+CJ57</f>
        <v>4148904.1140000005</v>
      </c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</row>
    <row r="87" spans="1:161" ht="13.5" customHeight="1" x14ac:dyDescent="0.2">
      <c r="A87" s="113"/>
      <c r="B87" s="113"/>
      <c r="C87" s="113"/>
      <c r="D87" s="113"/>
      <c r="E87" s="113"/>
      <c r="F87" s="113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5"/>
      <c r="BX87" s="115"/>
      <c r="BY87" s="115"/>
      <c r="BZ87" s="115"/>
      <c r="CA87" s="115"/>
      <c r="CB87" s="115"/>
      <c r="CC87" s="115"/>
      <c r="CD87" s="115"/>
      <c r="CE87" s="115"/>
      <c r="CF87" s="115"/>
      <c r="CG87" s="115"/>
      <c r="CH87" s="115"/>
      <c r="CI87" s="115"/>
      <c r="CJ87" s="115"/>
      <c r="CK87" s="115"/>
      <c r="CL87" s="115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  <row r="88" spans="1:161" ht="13.5" customHeight="1" x14ac:dyDescent="0.2">
      <c r="A88" s="113"/>
      <c r="B88" s="113"/>
      <c r="C88" s="113"/>
      <c r="D88" s="113"/>
      <c r="E88" s="113"/>
      <c r="F88" s="113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5"/>
      <c r="BX88" s="115"/>
      <c r="BY88" s="115"/>
      <c r="BZ88" s="115"/>
      <c r="CA88" s="115"/>
      <c r="CB88" s="115"/>
      <c r="CC88" s="115"/>
      <c r="CD88" s="115"/>
      <c r="CE88" s="115"/>
      <c r="CF88" s="115"/>
      <c r="CG88" s="115"/>
      <c r="CH88" s="115"/>
      <c r="CI88" s="115"/>
      <c r="CJ88" s="115"/>
      <c r="CK88" s="115"/>
      <c r="CL88" s="115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</row>
    <row r="89" spans="1:161" ht="13.5" customHeight="1" x14ac:dyDescent="0.2">
      <c r="A89" s="113"/>
      <c r="B89" s="113"/>
      <c r="C89" s="113"/>
      <c r="D89" s="113"/>
      <c r="E89" s="113"/>
      <c r="F89" s="113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5"/>
      <c r="BX89" s="115"/>
      <c r="BY89" s="115"/>
      <c r="BZ89" s="115"/>
      <c r="CA89" s="115"/>
      <c r="CB89" s="115"/>
      <c r="CC89" s="115"/>
      <c r="CD89" s="115"/>
      <c r="CE89" s="115"/>
      <c r="CF89" s="115"/>
      <c r="CG89" s="115"/>
      <c r="CH89" s="115"/>
      <c r="CI89" s="115"/>
      <c r="CJ89" s="115"/>
      <c r="CK89" s="115"/>
      <c r="CL89" s="115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</row>
  </sheetData>
  <mergeCells count="284">
    <mergeCell ref="EO11:FE11"/>
    <mergeCell ref="A12:F12"/>
    <mergeCell ref="G12:X12"/>
    <mergeCell ref="Y12:AN12"/>
    <mergeCell ref="AO12:BE12"/>
    <mergeCell ref="BF12:BW12"/>
    <mergeCell ref="BX12:CP12"/>
    <mergeCell ref="CQ12:DH12"/>
    <mergeCell ref="DI12:DX12"/>
    <mergeCell ref="DY12:EN12"/>
    <mergeCell ref="EO12:FE12"/>
    <mergeCell ref="A11:F11"/>
    <mergeCell ref="G11:X11"/>
    <mergeCell ref="Y11:AN11"/>
    <mergeCell ref="AO11:BE11"/>
    <mergeCell ref="BF11:BW11"/>
    <mergeCell ref="BX11:CP11"/>
    <mergeCell ref="CQ11:DH11"/>
    <mergeCell ref="DI11:DX11"/>
    <mergeCell ref="DY11:EN11"/>
    <mergeCell ref="A82:G82"/>
    <mergeCell ref="H82:BC82"/>
    <mergeCell ref="BD82:BS82"/>
    <mergeCell ref="BT82:CI82"/>
    <mergeCell ref="CJ82:DA82"/>
    <mergeCell ref="A65:G65"/>
    <mergeCell ref="H65:BS65"/>
    <mergeCell ref="BT65:CI65"/>
    <mergeCell ref="CJ65:DA65"/>
    <mergeCell ref="A67:G67"/>
    <mergeCell ref="H67:BS67"/>
    <mergeCell ref="BT67:CI67"/>
    <mergeCell ref="CJ67:DA67"/>
    <mergeCell ref="A77:G77"/>
    <mergeCell ref="H77:BC77"/>
    <mergeCell ref="BD77:BS77"/>
    <mergeCell ref="BT77:CI77"/>
    <mergeCell ref="CJ77:DA77"/>
    <mergeCell ref="A81:G81"/>
    <mergeCell ref="H81:BC81"/>
    <mergeCell ref="BD81:BS81"/>
    <mergeCell ref="BT81:CI81"/>
    <mergeCell ref="CJ81:DA81"/>
    <mergeCell ref="BT74:CI74"/>
    <mergeCell ref="A68:G68"/>
    <mergeCell ref="H68:BS68"/>
    <mergeCell ref="BT68:CI68"/>
    <mergeCell ref="CJ68:DA68"/>
    <mergeCell ref="A60:DA60"/>
    <mergeCell ref="A48:G48"/>
    <mergeCell ref="H48:BC48"/>
    <mergeCell ref="BD48:BS48"/>
    <mergeCell ref="BT48:CI48"/>
    <mergeCell ref="CJ48:DA48"/>
    <mergeCell ref="A66:G66"/>
    <mergeCell ref="H66:BS66"/>
    <mergeCell ref="BT66:CI66"/>
    <mergeCell ref="CJ66:DA66"/>
    <mergeCell ref="A62:DA62"/>
    <mergeCell ref="A64:G64"/>
    <mergeCell ref="H64:BS64"/>
    <mergeCell ref="BT64:CI64"/>
    <mergeCell ref="CJ64:DA64"/>
    <mergeCell ref="A49:G49"/>
    <mergeCell ref="H49:BC49"/>
    <mergeCell ref="BD49:BS49"/>
    <mergeCell ref="BT49:CI49"/>
    <mergeCell ref="CJ49:DA49"/>
    <mergeCell ref="CJ74:DA74"/>
    <mergeCell ref="A75:G75"/>
    <mergeCell ref="H75:BC75"/>
    <mergeCell ref="BD75:BS75"/>
    <mergeCell ref="BT75:CI75"/>
    <mergeCell ref="CJ75:DA75"/>
    <mergeCell ref="A76:G76"/>
    <mergeCell ref="H76:BC76"/>
    <mergeCell ref="BD76:BS76"/>
    <mergeCell ref="BT76:CI76"/>
    <mergeCell ref="CJ76:DA76"/>
    <mergeCell ref="A89:F89"/>
    <mergeCell ref="G89:BV89"/>
    <mergeCell ref="BW89:CL89"/>
    <mergeCell ref="A87:F87"/>
    <mergeCell ref="G87:BV87"/>
    <mergeCell ref="BW87:CL87"/>
    <mergeCell ref="A88:F88"/>
    <mergeCell ref="G88:BV88"/>
    <mergeCell ref="BW88:CL88"/>
    <mergeCell ref="BW86:CL86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71:DA71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X13:CP13"/>
    <mergeCell ref="CQ13:DH13"/>
    <mergeCell ref="DI13:DX13"/>
    <mergeCell ref="DY13:EN13"/>
    <mergeCell ref="EO13:FE13"/>
    <mergeCell ref="A13:F13"/>
    <mergeCell ref="G13:X13"/>
    <mergeCell ref="Y13:AN13"/>
    <mergeCell ref="AO13:BE13"/>
    <mergeCell ref="BF13:BW13"/>
    <mergeCell ref="CQ14:DH14"/>
    <mergeCell ref="DI14:DX14"/>
    <mergeCell ref="DY14:EN14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EO15:FE15"/>
    <mergeCell ref="A14:X14"/>
    <mergeCell ref="Y14:AN14"/>
    <mergeCell ref="AO14:BE14"/>
    <mergeCell ref="BF14:BW14"/>
    <mergeCell ref="BX14:CP14"/>
    <mergeCell ref="A21:F21"/>
    <mergeCell ref="G21:BV21"/>
    <mergeCell ref="BW21:CL21"/>
    <mergeCell ref="CM21:DA21"/>
    <mergeCell ref="A22:F22"/>
    <mergeCell ref="H22:BV22"/>
    <mergeCell ref="BW22:CL22"/>
    <mergeCell ref="CM22:DA22"/>
    <mergeCell ref="A18:DA18"/>
    <mergeCell ref="A20:F20"/>
    <mergeCell ref="G20:BV20"/>
    <mergeCell ref="BW20:CL20"/>
    <mergeCell ref="CM20:DA20"/>
    <mergeCell ref="A25:F25"/>
    <mergeCell ref="H25:BV25"/>
    <mergeCell ref="BW25:CL25"/>
    <mergeCell ref="CM25:DA25"/>
    <mergeCell ref="A26:F26"/>
    <mergeCell ref="H26:BV26"/>
    <mergeCell ref="BW26:CL26"/>
    <mergeCell ref="CM26:DA26"/>
    <mergeCell ref="A23:F24"/>
    <mergeCell ref="H23:BV23"/>
    <mergeCell ref="BW23:CL24"/>
    <mergeCell ref="CM23:DA24"/>
    <mergeCell ref="H24:BV24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7:F27"/>
    <mergeCell ref="H27:BV27"/>
    <mergeCell ref="BW27:CL27"/>
    <mergeCell ref="CM27:DA27"/>
    <mergeCell ref="A28:F29"/>
    <mergeCell ref="H28:BV28"/>
    <mergeCell ref="BW28:CL29"/>
    <mergeCell ref="CM28:DA29"/>
    <mergeCell ref="H29:BV29"/>
    <mergeCell ref="A34:F34"/>
    <mergeCell ref="H34:BV34"/>
    <mergeCell ref="BW34:CL34"/>
    <mergeCell ref="CM34:DA34"/>
    <mergeCell ref="A35:F35"/>
    <mergeCell ref="G35:BV35"/>
    <mergeCell ref="BW35:CL35"/>
    <mergeCell ref="CM35:DA35"/>
    <mergeCell ref="A32:F32"/>
    <mergeCell ref="H32:BV32"/>
    <mergeCell ref="BW32:CL32"/>
    <mergeCell ref="CM32:DA32"/>
    <mergeCell ref="A33:F33"/>
    <mergeCell ref="H33:BV33"/>
    <mergeCell ref="BW33:CL33"/>
    <mergeCell ref="CM33:DA33"/>
    <mergeCell ref="A37:F37"/>
    <mergeCell ref="G37:BV37"/>
    <mergeCell ref="BW37:CL37"/>
    <mergeCell ref="CM37:DA37"/>
    <mergeCell ref="A39:DA39"/>
    <mergeCell ref="A36:F36"/>
    <mergeCell ref="G36:BV36"/>
    <mergeCell ref="BW36:CL36"/>
    <mergeCell ref="CM36:DA36"/>
    <mergeCell ref="A44:G44"/>
    <mergeCell ref="H44:BC44"/>
    <mergeCell ref="BD44:BS44"/>
    <mergeCell ref="BT44:CI44"/>
    <mergeCell ref="CJ44:DA44"/>
    <mergeCell ref="A41:DA41"/>
    <mergeCell ref="A43:G43"/>
    <mergeCell ref="H43:BC43"/>
    <mergeCell ref="BD43:BS43"/>
    <mergeCell ref="BT43:CI43"/>
    <mergeCell ref="CJ43:DA43"/>
    <mergeCell ref="A47:G47"/>
    <mergeCell ref="H47:BC47"/>
    <mergeCell ref="BD47:BS47"/>
    <mergeCell ref="BT47:CI47"/>
    <mergeCell ref="CJ47:DA47"/>
    <mergeCell ref="A45:G45"/>
    <mergeCell ref="H45:BC45"/>
    <mergeCell ref="BD45:BS45"/>
    <mergeCell ref="BT45:CI45"/>
    <mergeCell ref="CJ45:DA45"/>
    <mergeCell ref="A46:G46"/>
    <mergeCell ref="H46:BC46"/>
    <mergeCell ref="BD46:BS46"/>
    <mergeCell ref="BT46:CI46"/>
    <mergeCell ref="CJ46:DA46"/>
    <mergeCell ref="A80:G80"/>
    <mergeCell ref="H80:BC80"/>
    <mergeCell ref="BD80:BS80"/>
    <mergeCell ref="BT80:CI80"/>
    <mergeCell ref="CJ80:DA80"/>
    <mergeCell ref="A78:G78"/>
    <mergeCell ref="H78:BC78"/>
    <mergeCell ref="BD78:BS78"/>
    <mergeCell ref="BT78:CI78"/>
    <mergeCell ref="CJ78:DA78"/>
    <mergeCell ref="A79:G79"/>
    <mergeCell ref="H79:BC79"/>
    <mergeCell ref="BD79:BS79"/>
    <mergeCell ref="BT79:CI79"/>
    <mergeCell ref="CJ79:DA79"/>
    <mergeCell ref="A51:DA51"/>
    <mergeCell ref="A53:G53"/>
    <mergeCell ref="H53:BS53"/>
    <mergeCell ref="BT53:CI53"/>
    <mergeCell ref="CJ53:DA53"/>
    <mergeCell ref="A54:G54"/>
    <mergeCell ref="H54:BS54"/>
    <mergeCell ref="BT54:CI54"/>
    <mergeCell ref="CJ54:DA54"/>
    <mergeCell ref="A55:G55"/>
    <mergeCell ref="H55:BS55"/>
    <mergeCell ref="BT55:CI55"/>
    <mergeCell ref="CJ55:DA55"/>
    <mergeCell ref="A56:G56"/>
    <mergeCell ref="H56:BS56"/>
    <mergeCell ref="A57:G57"/>
    <mergeCell ref="H57:BS57"/>
    <mergeCell ref="BT57:CI57"/>
    <mergeCell ref="CJ57:DA57"/>
    <mergeCell ref="BT56:CI56"/>
    <mergeCell ref="CJ56:DA56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2024-10-01T11:44:08Z</cp:lastPrinted>
  <dcterms:created xsi:type="dcterms:W3CDTF">2019-09-13T06:39:05Z</dcterms:created>
  <dcterms:modified xsi:type="dcterms:W3CDTF">2024-12-28T12:21:49Z</dcterms:modified>
</cp:coreProperties>
</file>