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55" windowWidth="18795" windowHeight="6225"/>
  </bookViews>
  <sheets>
    <sheet name="МБ" sheetId="1" r:id="rId1"/>
    <sheet name="ОБ" sheetId="2" r:id="rId2"/>
    <sheet name="2" sheetId="5" r:id="rId3"/>
    <sheet name="5" sheetId="3" r:id="rId4"/>
  </sheets>
  <definedNames>
    <definedName name="_xlnm.Print_Area" localSheetId="2">'2'!$A$1:$FE$68</definedName>
    <definedName name="_xlnm.Print_Area" localSheetId="3">'5'!$A$1:$FE$88</definedName>
    <definedName name="_xlnm.Print_Area" localSheetId="0">МБ!$A$1:$FE$176</definedName>
    <definedName name="_xlnm.Print_Area" localSheetId="1">ОБ!$A$1:$FE$112</definedName>
  </definedNames>
  <calcPr calcId="145621" refMode="R1C1"/>
</workbook>
</file>

<file path=xl/calcChain.xml><?xml version="1.0" encoding="utf-8"?>
<calcChain xmlns="http://schemas.openxmlformats.org/spreadsheetml/2006/main">
  <c r="CE74" i="1" l="1"/>
  <c r="EO12" i="1"/>
  <c r="EO11" i="2"/>
  <c r="EO14" i="2"/>
  <c r="EO13" i="2"/>
  <c r="EO11" i="5" l="1"/>
  <c r="EO11" i="3"/>
  <c r="CM46" i="2" l="1"/>
  <c r="CM25" i="3" l="1"/>
  <c r="CJ76" i="2" l="1"/>
  <c r="CJ57" i="5" l="1"/>
  <c r="CJ80" i="3" l="1"/>
  <c r="CJ55" i="3"/>
  <c r="CE48" i="5" l="1"/>
  <c r="CM20" i="5"/>
  <c r="AO11" i="5"/>
  <c r="CM33" i="5" l="1"/>
  <c r="EO12" i="5"/>
  <c r="EO13" i="5" s="1"/>
  <c r="BW64" i="5" s="1"/>
  <c r="CL103" i="1"/>
  <c r="CJ47" i="3" l="1"/>
  <c r="CJ66" i="3" l="1"/>
  <c r="CM20" i="3" l="1"/>
  <c r="AO11" i="3"/>
  <c r="EO12" i="3" l="1"/>
  <c r="EO13" i="3" s="1"/>
  <c r="BW84" i="3" s="1"/>
  <c r="CM33" i="3"/>
  <c r="CJ25" i="2" l="1"/>
  <c r="CL122" i="1"/>
  <c r="CM37" i="1"/>
  <c r="CJ97" i="2" l="1"/>
  <c r="CJ161" i="1" l="1"/>
  <c r="CJ145" i="1"/>
  <c r="CJ171" i="1" l="1"/>
  <c r="CM42" i="1" l="1"/>
  <c r="CM50" i="1" s="1"/>
  <c r="AO12" i="1" l="1"/>
  <c r="AO11" i="1"/>
  <c r="EO11" i="1" s="1"/>
  <c r="EO13" i="1" l="1"/>
  <c r="EO14" i="1" s="1"/>
  <c r="CJ106" i="2"/>
  <c r="CM41" i="2"/>
  <c r="CM54" i="2" s="1"/>
  <c r="BW173" i="1" l="1"/>
  <c r="AO11" i="2"/>
  <c r="AO12" i="2"/>
  <c r="EO12" i="2" s="1"/>
  <c r="AO13" i="2"/>
  <c r="AO14" i="2"/>
  <c r="EO15" i="2" l="1"/>
  <c r="EO16" i="2" s="1"/>
  <c r="BW108" i="2" l="1"/>
</calcChain>
</file>

<file path=xl/sharedStrings.xml><?xml version="1.0" encoding="utf-8"?>
<sst xmlns="http://schemas.openxmlformats.org/spreadsheetml/2006/main" count="689" uniqueCount="192">
  <si>
    <t>Расчеты (обоснования) к плану финансово-хозяйственной деятельности государственного (муниципального) учреждения</t>
  </si>
  <si>
    <t>1. Расчеты (обоснования) выплат персоналу (строка 210)</t>
  </si>
  <si>
    <t xml:space="preserve">Источник финансового обеспечения </t>
  </si>
  <si>
    <t>1.1. Расчеты (обоснования) расходов на оплату труда</t>
  </si>
  <si>
    <t>№ 
п/п</t>
  </si>
  <si>
    <t>Должность, 
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</si>
  <si>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</si>
  <si>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</si>
  <si>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Ежемесячная надбавка к должностному окладу, %</t>
  </si>
  <si>
    <t>Фонд оплаты труда в год, руб. (гр. 3 x гр. 4 x 
(1 + гр. 8 / 100) x 
гр. 9 x 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</si>
  <si>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</si>
  <si>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</si>
  <si>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</si>
  <si>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</si>
  <si>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</si>
  <si>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 xml:space="preserve">Итого: </t>
  </si>
  <si>
    <t>х</t>
  </si>
  <si>
    <t>1</t>
  </si>
  <si>
    <t>2</t>
  </si>
  <si>
    <t>3</t>
  </si>
  <si>
    <t>АУ персонал</t>
  </si>
  <si>
    <t>УВ персонал</t>
  </si>
  <si>
    <t>Основной персонал</t>
  </si>
  <si>
    <t>4</t>
  </si>
  <si>
    <t>Обслужвающий персонал</t>
  </si>
  <si>
    <t>1.2. Расчеты (обоснования) выплат персоналу при направлении в служебные командировки</t>
  </si>
  <si>
    <t>Наименование 
расходов</t>
  </si>
  <si>
    <t>Средний размер выплаты на одного работника в день, руб.</t>
  </si>
  <si>
    <t>Количество работников, 
чел.</t>
  </si>
  <si>
    <t>Количество 
дней</t>
  </si>
  <si>
    <t>Сумма, руб. 
(гр. 3 x гр. 4 x 
гр. 5)</t>
  </si>
  <si>
    <t>1.3. 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</si>
  <si>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</si>
  <si>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</si>
  <si>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
выплаты 
(пособия) 
в месяц, руб.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</si>
  <si>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</si>
  <si>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</si>
  <si>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
для начисления страховых взносов, руб.</t>
  </si>
  <si>
    <t>Сумма 
взноса, 
руб.</t>
  </si>
  <si>
    <t>Страховые взносы в Пенсионный фонд Российской Федерации, всего</t>
  </si>
  <si>
    <t>1.1</t>
  </si>
  <si>
    <t>1.2</t>
  </si>
  <si>
    <t>по ставке 10,0%</t>
  </si>
  <si>
    <t>1.3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</si>
  <si>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</si>
  <si>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</si>
  <si>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</t>
  </si>
  <si>
    <t>обязательное социальное страхование на случай временной нетрудоспособности и в связи с материнством по ставке 2,9%</t>
  </si>
  <si>
    <t>2.2</t>
  </si>
  <si>
    <t>с применением ставки взносов в Фонд социального страхования Российской Федерации по ставке 0,0%</t>
  </si>
  <si>
    <t>2.3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</si>
  <si>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</si>
  <si>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</si>
  <si>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0,_%*</t>
  </si>
  <si>
    <t>2.5</t>
  </si>
  <si>
    <t>Страховые взносы в Федеральный фонд обязательного медицинского страхования, всего (по ставке 5,1%)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</si>
  <si>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Указываются страховые тарифы, дифференцированные по классам профессионального риска, установленные Федеральным законом от 22 декабря 2005 г. № 179-ФЗ "О страховых тарифах на обязательное социальное страхование от несчастных случаев на производстве и профессиональных заболеваний на 2006 год" (Собрание законодательства Российской Федерации, 2005, № 52, ст. 5592; 2015, № 51, ст. 7233).</t>
    </r>
  </si>
  <si>
    <t>2. Расчеты (обоснования) расходов на социальные и иные выплаты населению</t>
  </si>
  <si>
    <t>Наименование показателя</t>
  </si>
  <si>
    <t>Размер одной выплаты, руб.</t>
  </si>
  <si>
    <t>Количество 
выплат в год</t>
  </si>
  <si>
    <t>Общая сумма выплат, руб. 
(гр. 3 x гр. 4)</t>
  </si>
  <si>
    <t>3. Расчет (обоснование) расходов на уплату налогов, сборов и иных платежей</t>
  </si>
  <si>
    <t>Наименование расходов</t>
  </si>
  <si>
    <t>Налоговая база, руб.</t>
  </si>
  <si>
    <t>Ставка налога, 
%</t>
  </si>
  <si>
    <t>Сумма исчисленного 
налога, подлежащего 
уплате, руб. 
(гр. 3 x гр. 4 / 100)</t>
  </si>
  <si>
    <t>4. Расчет (обоснование) расходов на безвозмездные перечисления организациям</t>
  </si>
  <si>
    <t>5. Расчет (обоснование) прочих расходов 
(кроме расходов на закупку товаров, работ, услуг)</t>
  </si>
  <si>
    <t>6. Расчет (обоснование) расходов на закупку товаров, работ, услуг</t>
  </si>
  <si>
    <t>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</si>
  <si>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</si>
  <si>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</si>
  <si>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</si>
  <si>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 xml:space="preserve"> Итого:</t>
  </si>
  <si>
    <t>6.2. Расчет (обоснование) расходов на оплату транспортных услуг</t>
  </si>
  <si>
    <t>Количество 
услуг 
перевозки</t>
  </si>
  <si>
    <t>Цена услуги перевозки, 
руб.</t>
  </si>
  <si>
    <t>Сумма, руб. 
(гр. 3 x гр. 4)</t>
  </si>
  <si>
    <t>6.3. Расчет (обоснование) расходов на оплату коммунальных услуг</t>
  </si>
  <si>
    <t>Размер потребления ресурсов</t>
  </si>
  <si>
    <t>Тариф 
(с учетом НДС), руб.</t>
  </si>
  <si>
    <t>Индексация, 
%</t>
  </si>
  <si>
    <t>Сумма, руб. 
(гр. 4 x гр. 5 x 
гр. 6)</t>
  </si>
  <si>
    <t>6.4. Расчет (обоснование) расходов на оплату аренды имущества</t>
  </si>
  <si>
    <t>Количество</t>
  </si>
  <si>
    <t>Ставка 
арендной 
платы</t>
  </si>
  <si>
    <t>Стоимость 
с учетом НДС, 
руб.</t>
  </si>
  <si>
    <t>6.5. Расчет (обоснование) расходов на оплату работ, услуг по содержанию имущества</t>
  </si>
  <si>
    <t>Объект</t>
  </si>
  <si>
    <t>Количество 
работ 
(услуг)</t>
  </si>
  <si>
    <t>Стоимость 
работ (услуг), 
руб.</t>
  </si>
  <si>
    <t>6.6. Расчет (обоснование) расходов на оплату прочих работ, услуг</t>
  </si>
  <si>
    <t>Количество договоров</t>
  </si>
  <si>
    <t>Стоимость 
услуги, руб.</t>
  </si>
  <si>
    <t>6.7. Расчет (обоснование) расходов на приобретение основных средств, материальных запасов</t>
  </si>
  <si>
    <t>Средняя стоимость, руб.</t>
  </si>
  <si>
    <t>Сумма, руб. 
(гр. 2 x гр. 3)</t>
  </si>
  <si>
    <t>Земельный налог</t>
  </si>
  <si>
    <t>Налог на имущество</t>
  </si>
  <si>
    <t>Транспортный налог</t>
  </si>
  <si>
    <t>Районный и северный коэффициент</t>
  </si>
  <si>
    <t>школа</t>
  </si>
  <si>
    <t xml:space="preserve">Итого по школе: </t>
  </si>
  <si>
    <t>Всего по учреждению:</t>
  </si>
  <si>
    <t>Суточные</t>
  </si>
  <si>
    <t xml:space="preserve">Проезд </t>
  </si>
  <si>
    <t xml:space="preserve">Найм жилого помещения </t>
  </si>
  <si>
    <t>Детский сад</t>
  </si>
  <si>
    <t>Школа</t>
  </si>
  <si>
    <t xml:space="preserve">1 </t>
  </si>
  <si>
    <t>Проезд к месту отдыха и обратно</t>
  </si>
  <si>
    <t>Доступ в интернет</t>
  </si>
  <si>
    <t>Предоставление абонентской линии</t>
  </si>
  <si>
    <t>Внутризоновые соединения, минут</t>
  </si>
  <si>
    <t>Местные соединения, минут</t>
  </si>
  <si>
    <t>5</t>
  </si>
  <si>
    <t>Междугородние переговоры, минут</t>
  </si>
  <si>
    <t>Электроэнергия</t>
  </si>
  <si>
    <t>Тепловая энергия, 1 полугодие</t>
  </si>
  <si>
    <t>Тепловая энергия, 2 полугодие</t>
  </si>
  <si>
    <t>Водоснабжение</t>
  </si>
  <si>
    <t>Водоотведение</t>
  </si>
  <si>
    <t>Обслуживание 1С</t>
  </si>
  <si>
    <t>Передача сигнала на пульт</t>
  </si>
  <si>
    <t>Профосмотр</t>
  </si>
  <si>
    <t>Приобретение дров</t>
  </si>
  <si>
    <t>Приобретение ГСМ</t>
  </si>
  <si>
    <t>Питание детей инвалидов и сирот в ДОУ</t>
  </si>
  <si>
    <t xml:space="preserve">Итого по Источнику финансового обеспечения </t>
  </si>
  <si>
    <t xml:space="preserve">Субсидия на выполнение муниципального задания (областной бюджет) </t>
  </si>
  <si>
    <t>Приобретение учебников</t>
  </si>
  <si>
    <t xml:space="preserve">Приобретение учебного оборудования </t>
  </si>
  <si>
    <t>Прочие материальные запасы</t>
  </si>
  <si>
    <t xml:space="preserve">Субсидия на выполнение муниципального задания (местный бюджет) </t>
  </si>
  <si>
    <t>Обслуживание ПС</t>
  </si>
  <si>
    <t>Освидетельствование огнетушителей</t>
  </si>
  <si>
    <t>Поверка весов</t>
  </si>
  <si>
    <t>Испытание пож.гидрантов</t>
  </si>
  <si>
    <t>Страховые услуги</t>
  </si>
  <si>
    <t>среднемесячный заработок на период трудоустройства уволенного по сокращению штата сотрудника(321)</t>
  </si>
  <si>
    <t>Заправка картриджей</t>
  </si>
  <si>
    <t>6</t>
  </si>
  <si>
    <t>7</t>
  </si>
  <si>
    <t>Курсовая подготовка</t>
  </si>
  <si>
    <t>Акарицидная обработка</t>
  </si>
  <si>
    <t>8</t>
  </si>
  <si>
    <t>ТО</t>
  </si>
  <si>
    <t>Неисключительные права для программы</t>
  </si>
  <si>
    <t>Договор ГПХ</t>
  </si>
  <si>
    <t>Лиц.права на программу "Образование"</t>
  </si>
  <si>
    <t>1С-ЭТП Рособрнадзор</t>
  </si>
  <si>
    <t>Субсидия на иные цели</t>
  </si>
  <si>
    <t>1.2.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</si>
  <si>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Приобретение продуктов для ДОЛ</t>
  </si>
  <si>
    <t>Приобретение продуктов для горячего питания начальных классов</t>
  </si>
  <si>
    <t>Приобретение продуктов для бесплатного питания детей с ОВЗ</t>
  </si>
  <si>
    <t>Компенсация части родительской платы</t>
  </si>
  <si>
    <t>Меры социальной поддержки пед.работникам</t>
  </si>
  <si>
    <t>3.1. Расчет (обоснование) расходов на оплату прочих работ, услуг</t>
  </si>
  <si>
    <t>3.2. Расчет (обоснование) расходов на приобретение основных средств, материальных запасов</t>
  </si>
  <si>
    <t>1.5. Расчет (обоснование) прочих расходов 
(кроме расходов на закупку товаров, работ, услуг)</t>
  </si>
  <si>
    <t>2. Расчет (обоснование) расходов на закупку товаров, работ, услуг</t>
  </si>
  <si>
    <t>2.1. Расчет (обоснование) расходов на оплату услуг связи</t>
  </si>
  <si>
    <t>2.2. Расчет (обоснование) расходов на оплату прочих работ, услуг</t>
  </si>
  <si>
    <t>2.3. Расчет (обоснование) расходов на приобретение основных средств, материальных запасов</t>
  </si>
  <si>
    <t>3. Расчет (обоснование) расходов на закупку товаров, работ, услуг</t>
  </si>
  <si>
    <t>9</t>
  </si>
  <si>
    <t>10</t>
  </si>
  <si>
    <t>Техническое присоединение к эл.сетям</t>
  </si>
  <si>
    <t>Приобретение призов и грамот</t>
  </si>
  <si>
    <t>ТБО</t>
  </si>
  <si>
    <t>Предрейсовый осмотр</t>
  </si>
  <si>
    <t>2. Расчет (обоснование) расходов на уплату налогов, сборов и иных платежей</t>
  </si>
  <si>
    <t>Уплата прочих платежей</t>
  </si>
  <si>
    <t>3. Расчет (обоснование) расходов на приобретение основных средств, материальных запасов</t>
  </si>
  <si>
    <t xml:space="preserve">Приобретение продуктов для горячего питания </t>
  </si>
  <si>
    <t>Приносящая доход деятельность</t>
  </si>
  <si>
    <t>Ремонт д/с</t>
  </si>
  <si>
    <t>Укрепление МТБ</t>
  </si>
  <si>
    <t>Помни их имена</t>
  </si>
  <si>
    <t>2.6. Расчет (обоснование) расходов на оплату прочих работ, услуг</t>
  </si>
  <si>
    <t>Электроснабжение</t>
  </si>
  <si>
    <t>Деритизация</t>
  </si>
  <si>
    <t>проезд участника</t>
  </si>
  <si>
    <t>Материальные запасы</t>
  </si>
  <si>
    <t>1.6. Расчеты (обоснования) расходов на социальные и иные выплаты населению</t>
  </si>
  <si>
    <t>по ставке 30,0%</t>
  </si>
  <si>
    <t>Возврат</t>
  </si>
  <si>
    <t>Техническая диагностика ОС</t>
  </si>
  <si>
    <t>Лицензия на программ.обеспечение</t>
  </si>
  <si>
    <t>ДГПХ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</si>
</sst>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 vertical="top"/>
    </xf>
    <xf numFmtId="4" fontId="10" fillId="0" borderId="6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wrapText="1"/>
    </xf>
    <xf numFmtId="0" fontId="3" fillId="0" borderId="1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justify" wrapText="1"/>
    </xf>
    <xf numFmtId="0" fontId="7" fillId="0" borderId="0" xfId="0" applyNumberFormat="1" applyFont="1" applyBorder="1" applyAlignment="1">
      <alignment horizontal="justify" wrapText="1"/>
    </xf>
    <xf numFmtId="0" fontId="1" fillId="0" borderId="7" xfId="0" applyNumberFormat="1" applyFont="1" applyBorder="1" applyAlignment="1">
      <alignment horizontal="left" vertical="center" wrapText="1" indent="2"/>
    </xf>
    <xf numFmtId="0" fontId="1" fillId="0" borderId="8" xfId="0" applyNumberFormat="1" applyFont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 wrapText="1" indent="2"/>
    </xf>
    <xf numFmtId="0" fontId="1" fillId="0" borderId="10" xfId="0" applyNumberFormat="1" applyFont="1" applyBorder="1" applyAlignment="1">
      <alignment horizontal="left" vertical="center" wrapText="1" indent="2"/>
    </xf>
    <xf numFmtId="0" fontId="1" fillId="0" borderId="2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76"/>
  <sheetViews>
    <sheetView tabSelected="1" topLeftCell="A106" zoomScaleNormal="100" zoomScaleSheetLayoutView="100" workbookViewId="0">
      <selection activeCell="ES117" sqref="ES117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61" t="s">
        <v>134</v>
      </c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</row>
    <row r="3" spans="1:161" s="3" customFormat="1" ht="15.75" x14ac:dyDescent="0.25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</row>
    <row r="4" spans="1:161" s="2" customFormat="1" ht="15" x14ac:dyDescent="0.25">
      <c r="A4" s="56" t="s">
        <v>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</row>
    <row r="5" spans="1:161" s="2" customFormat="1" ht="15" x14ac:dyDescent="0.25">
      <c r="A5" s="56" t="s">
        <v>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</row>
    <row r="6" spans="1:161" s="5" customFormat="1" ht="13.5" customHeight="1" x14ac:dyDescent="0.2">
      <c r="A6" s="53" t="s">
        <v>4</v>
      </c>
      <c r="B6" s="54"/>
      <c r="C6" s="54"/>
      <c r="D6" s="54"/>
      <c r="E6" s="54"/>
      <c r="F6" s="55"/>
      <c r="G6" s="53" t="s">
        <v>5</v>
      </c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5"/>
      <c r="Y6" s="53" t="s">
        <v>6</v>
      </c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5"/>
      <c r="AO6" s="62" t="s">
        <v>7</v>
      </c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4"/>
      <c r="DI6" s="53" t="s">
        <v>8</v>
      </c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5"/>
      <c r="DY6" s="53" t="s">
        <v>101</v>
      </c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5"/>
      <c r="EO6" s="53" t="s">
        <v>9</v>
      </c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5"/>
    </row>
    <row r="7" spans="1:161" s="5" customFormat="1" ht="13.5" customHeight="1" x14ac:dyDescent="0.2">
      <c r="A7" s="95"/>
      <c r="B7" s="96"/>
      <c r="C7" s="96"/>
      <c r="D7" s="96"/>
      <c r="E7" s="96"/>
      <c r="F7" s="97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7"/>
      <c r="Y7" s="95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7"/>
      <c r="AO7" s="53" t="s">
        <v>10</v>
      </c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5"/>
      <c r="BF7" s="62" t="s">
        <v>11</v>
      </c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4"/>
      <c r="DI7" s="95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7"/>
      <c r="DY7" s="95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7"/>
      <c r="EO7" s="95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7"/>
    </row>
    <row r="8" spans="1:161" s="5" customFormat="1" ht="39.75" customHeight="1" x14ac:dyDescent="0.2">
      <c r="A8" s="98"/>
      <c r="B8" s="99"/>
      <c r="C8" s="99"/>
      <c r="D8" s="99"/>
      <c r="E8" s="99"/>
      <c r="F8" s="100"/>
      <c r="G8" s="98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100"/>
      <c r="Y8" s="98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100"/>
      <c r="AO8" s="98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100"/>
      <c r="BF8" s="101" t="s">
        <v>12</v>
      </c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 t="s">
        <v>13</v>
      </c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 t="s">
        <v>14</v>
      </c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98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100"/>
      <c r="DY8" s="98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100"/>
      <c r="EO8" s="98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100"/>
    </row>
    <row r="9" spans="1:161" s="6" customFormat="1" x14ac:dyDescent="0.2">
      <c r="A9" s="57">
        <v>1</v>
      </c>
      <c r="B9" s="57"/>
      <c r="C9" s="57"/>
      <c r="D9" s="57"/>
      <c r="E9" s="57"/>
      <c r="F9" s="57"/>
      <c r="G9" s="57">
        <v>2</v>
      </c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>
        <v>3</v>
      </c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>
        <v>4</v>
      </c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>
        <v>5</v>
      </c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>
        <v>6</v>
      </c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>
        <v>7</v>
      </c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>
        <v>8</v>
      </c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>
        <v>9</v>
      </c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>
        <v>10</v>
      </c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</row>
    <row r="10" spans="1:161" s="7" customFormat="1" ht="15" customHeight="1" x14ac:dyDescent="0.2">
      <c r="A10" s="102" t="s">
        <v>102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4"/>
    </row>
    <row r="11" spans="1:161" s="7" customFormat="1" ht="15" customHeight="1" x14ac:dyDescent="0.2">
      <c r="A11" s="45" t="s">
        <v>17</v>
      </c>
      <c r="B11" s="45"/>
      <c r="C11" s="45"/>
      <c r="D11" s="45"/>
      <c r="E11" s="45"/>
      <c r="F11" s="45"/>
      <c r="G11" s="46" t="s">
        <v>21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7">
        <v>0.5</v>
      </c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>
        <f>BF11+CQ11</f>
        <v>19242</v>
      </c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>
        <v>6931</v>
      </c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>
        <v>12311</v>
      </c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>
        <v>1.7</v>
      </c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4">
        <f>AO11*Y11*DY11*12</f>
        <v>196268.4</v>
      </c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</row>
    <row r="12" spans="1:161" s="7" customFormat="1" ht="24" customHeight="1" x14ac:dyDescent="0.2">
      <c r="A12" s="45" t="s">
        <v>18</v>
      </c>
      <c r="B12" s="45"/>
      <c r="C12" s="45"/>
      <c r="D12" s="45"/>
      <c r="E12" s="45"/>
      <c r="F12" s="45"/>
      <c r="G12" s="46" t="s">
        <v>24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7">
        <v>8.15</v>
      </c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>
        <f>BF12+BX12+CQ12</f>
        <v>20793</v>
      </c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>
        <v>5865</v>
      </c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>
        <v>728</v>
      </c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>
        <v>14200</v>
      </c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>
        <v>1.7</v>
      </c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4">
        <f>AO12*Y12*DY12*12-12.58</f>
        <v>3457031.6</v>
      </c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7" customFormat="1" ht="15" customHeight="1" x14ac:dyDescent="0.2">
      <c r="A13" s="59" t="s">
        <v>103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2"/>
      <c r="Y13" s="47" t="s">
        <v>16</v>
      </c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 t="s">
        <v>16</v>
      </c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 t="s">
        <v>16</v>
      </c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 t="s">
        <v>16</v>
      </c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 t="s">
        <v>16</v>
      </c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 t="s">
        <v>16</v>
      </c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4">
        <f>EO11+EO12</f>
        <v>3653300</v>
      </c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7" customFormat="1" ht="15" customHeight="1" x14ac:dyDescent="0.2">
      <c r="A14" s="59" t="s">
        <v>104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2"/>
      <c r="Y14" s="47" t="s">
        <v>16</v>
      </c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 t="s">
        <v>16</v>
      </c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 t="s">
        <v>16</v>
      </c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 t="s">
        <v>16</v>
      </c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 t="s">
        <v>16</v>
      </c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 t="s">
        <v>16</v>
      </c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4">
        <f>EO13</f>
        <v>3653300</v>
      </c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</row>
    <row r="16" spans="1:161" s="4" customFormat="1" ht="14.25" x14ac:dyDescent="0.2">
      <c r="A16" s="56" t="s">
        <v>25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</row>
    <row r="17" spans="1:105" s="2" customFormat="1" ht="10.5" customHeight="1" x14ac:dyDescent="0.25"/>
    <row r="18" spans="1:105" s="5" customFormat="1" ht="45" customHeight="1" x14ac:dyDescent="0.2">
      <c r="A18" s="53" t="s">
        <v>4</v>
      </c>
      <c r="B18" s="54"/>
      <c r="C18" s="54"/>
      <c r="D18" s="54"/>
      <c r="E18" s="54"/>
      <c r="F18" s="55"/>
      <c r="G18" s="53" t="s">
        <v>26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5"/>
      <c r="AE18" s="53" t="s">
        <v>27</v>
      </c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5"/>
      <c r="BD18" s="53" t="s">
        <v>28</v>
      </c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5"/>
      <c r="BT18" s="53" t="s">
        <v>29</v>
      </c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5"/>
      <c r="CJ18" s="53" t="s">
        <v>30</v>
      </c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5"/>
    </row>
    <row r="19" spans="1:105" s="6" customFormat="1" x14ac:dyDescent="0.2">
      <c r="A19" s="57">
        <v>1</v>
      </c>
      <c r="B19" s="57"/>
      <c r="C19" s="57"/>
      <c r="D19" s="57"/>
      <c r="E19" s="57"/>
      <c r="F19" s="57"/>
      <c r="G19" s="57">
        <v>2</v>
      </c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>
        <v>3</v>
      </c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>
        <v>4</v>
      </c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>
        <v>5</v>
      </c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>
        <v>6</v>
      </c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</row>
    <row r="20" spans="1:105" s="7" customFormat="1" ht="15" customHeight="1" x14ac:dyDescent="0.2">
      <c r="A20" s="45" t="s">
        <v>17</v>
      </c>
      <c r="B20" s="45"/>
      <c r="C20" s="45"/>
      <c r="D20" s="45"/>
      <c r="E20" s="45"/>
      <c r="F20" s="45"/>
      <c r="G20" s="46" t="s">
        <v>105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>
        <v>0</v>
      </c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</row>
    <row r="21" spans="1:105" s="7" customFormat="1" ht="15" customHeight="1" x14ac:dyDescent="0.2">
      <c r="A21" s="45" t="s">
        <v>18</v>
      </c>
      <c r="B21" s="45"/>
      <c r="C21" s="45"/>
      <c r="D21" s="45"/>
      <c r="E21" s="45"/>
      <c r="F21" s="45"/>
      <c r="G21" s="46" t="s">
        <v>107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>
        <v>0</v>
      </c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</row>
    <row r="22" spans="1:105" s="7" customFormat="1" ht="15" customHeight="1" x14ac:dyDescent="0.2">
      <c r="A22" s="45" t="s">
        <v>19</v>
      </c>
      <c r="B22" s="45"/>
      <c r="C22" s="45"/>
      <c r="D22" s="45"/>
      <c r="E22" s="45"/>
      <c r="F22" s="45"/>
      <c r="G22" s="46" t="s">
        <v>106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7">
        <v>0</v>
      </c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>
        <v>0</v>
      </c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4">
        <v>0</v>
      </c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</row>
    <row r="23" spans="1:105" s="7" customFormat="1" ht="15" customHeight="1" x14ac:dyDescent="0.2">
      <c r="A23" s="45"/>
      <c r="B23" s="45"/>
      <c r="C23" s="45"/>
      <c r="D23" s="45"/>
      <c r="E23" s="45"/>
      <c r="F23" s="45"/>
      <c r="G23" s="51" t="s">
        <v>15</v>
      </c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2"/>
      <c r="AE23" s="47" t="s">
        <v>16</v>
      </c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 t="s">
        <v>16</v>
      </c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 t="s">
        <v>16</v>
      </c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4">
        <v>0</v>
      </c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</row>
    <row r="24" spans="1:105" s="2" customFormat="1" ht="12" customHeight="1" x14ac:dyDescent="0.25"/>
    <row r="25" spans="1:105" s="4" customFormat="1" ht="14.25" x14ac:dyDescent="0.2">
      <c r="A25" s="56" t="s">
        <v>31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</row>
    <row r="26" spans="1:105" s="2" customFormat="1" ht="10.5" customHeight="1" x14ac:dyDescent="0.25"/>
    <row r="27" spans="1:105" s="5" customFormat="1" ht="55.5" customHeight="1" x14ac:dyDescent="0.2">
      <c r="A27" s="53" t="s">
        <v>4</v>
      </c>
      <c r="B27" s="54"/>
      <c r="C27" s="54"/>
      <c r="D27" s="54"/>
      <c r="E27" s="54"/>
      <c r="F27" s="55"/>
      <c r="G27" s="53" t="s">
        <v>26</v>
      </c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5"/>
      <c r="AE27" s="53" t="s">
        <v>32</v>
      </c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5"/>
      <c r="AZ27" s="53" t="s">
        <v>33</v>
      </c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  <c r="BR27" s="53" t="s">
        <v>34</v>
      </c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5"/>
      <c r="CJ27" s="53" t="s">
        <v>30</v>
      </c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5"/>
    </row>
    <row r="28" spans="1:105" s="6" customFormat="1" x14ac:dyDescent="0.2">
      <c r="A28" s="57">
        <v>1</v>
      </c>
      <c r="B28" s="57"/>
      <c r="C28" s="57"/>
      <c r="D28" s="57"/>
      <c r="E28" s="57"/>
      <c r="F28" s="57"/>
      <c r="G28" s="57">
        <v>2</v>
      </c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>
        <v>3</v>
      </c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>
        <v>4</v>
      </c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>
        <v>5</v>
      </c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>
        <v>6</v>
      </c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</row>
    <row r="29" spans="1:105" s="7" customFormat="1" ht="15" customHeight="1" x14ac:dyDescent="0.2">
      <c r="A29" s="45"/>
      <c r="B29" s="45"/>
      <c r="C29" s="45"/>
      <c r="D29" s="45"/>
      <c r="E29" s="45"/>
      <c r="F29" s="45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</row>
    <row r="30" spans="1:105" s="7" customFormat="1" ht="15" customHeight="1" x14ac:dyDescent="0.2">
      <c r="A30" s="45"/>
      <c r="B30" s="45"/>
      <c r="C30" s="45"/>
      <c r="D30" s="45"/>
      <c r="E30" s="45"/>
      <c r="F30" s="45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</row>
    <row r="31" spans="1:105" s="7" customFormat="1" ht="15" customHeight="1" x14ac:dyDescent="0.2">
      <c r="A31" s="45"/>
      <c r="B31" s="45"/>
      <c r="C31" s="45"/>
      <c r="D31" s="45"/>
      <c r="E31" s="45"/>
      <c r="F31" s="45"/>
      <c r="G31" s="51" t="s">
        <v>15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2"/>
      <c r="AE31" s="47" t="s">
        <v>16</v>
      </c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 t="s">
        <v>16</v>
      </c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 t="s">
        <v>16</v>
      </c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</row>
    <row r="32" spans="1:105" s="2" customFormat="1" ht="12" customHeight="1" x14ac:dyDescent="0.25"/>
    <row r="33" spans="1:105" s="4" customFormat="1" ht="41.25" customHeight="1" x14ac:dyDescent="0.2">
      <c r="A33" s="60" t="s">
        <v>35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</row>
    <row r="34" spans="1:105" s="2" customFormat="1" ht="10.5" customHeight="1" x14ac:dyDescent="0.25"/>
    <row r="35" spans="1:105" s="2" customFormat="1" ht="55.5" customHeight="1" x14ac:dyDescent="0.25">
      <c r="A35" s="53" t="s">
        <v>4</v>
      </c>
      <c r="B35" s="54"/>
      <c r="C35" s="54"/>
      <c r="D35" s="54"/>
      <c r="E35" s="54"/>
      <c r="F35" s="55"/>
      <c r="G35" s="53" t="s">
        <v>36</v>
      </c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5"/>
      <c r="BW35" s="53" t="s">
        <v>37</v>
      </c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5"/>
      <c r="CM35" s="53" t="s">
        <v>38</v>
      </c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4"/>
    </row>
    <row r="36" spans="1:105" x14ac:dyDescent="0.2">
      <c r="A36" s="57">
        <v>1</v>
      </c>
      <c r="B36" s="57"/>
      <c r="C36" s="57"/>
      <c r="D36" s="57"/>
      <c r="E36" s="57"/>
      <c r="F36" s="57"/>
      <c r="G36" s="57">
        <v>2</v>
      </c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>
        <v>3</v>
      </c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>
        <v>4</v>
      </c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</row>
    <row r="37" spans="1:105" s="2" customFormat="1" ht="21.75" customHeight="1" x14ac:dyDescent="0.25">
      <c r="A37" s="45" t="s">
        <v>17</v>
      </c>
      <c r="B37" s="45"/>
      <c r="C37" s="45"/>
      <c r="D37" s="45"/>
      <c r="E37" s="45"/>
      <c r="F37" s="45"/>
      <c r="G37" s="9"/>
      <c r="H37" s="49" t="s">
        <v>39</v>
      </c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50"/>
      <c r="BW37" s="47" t="s">
        <v>16</v>
      </c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4">
        <f>CM38</f>
        <v>1095990</v>
      </c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</row>
    <row r="38" spans="1:105" x14ac:dyDescent="0.2">
      <c r="A38" s="72" t="s">
        <v>40</v>
      </c>
      <c r="B38" s="73"/>
      <c r="C38" s="73"/>
      <c r="D38" s="73"/>
      <c r="E38" s="73"/>
      <c r="F38" s="74"/>
      <c r="G38" s="10"/>
      <c r="H38" s="78" t="s">
        <v>11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9"/>
      <c r="BW38" s="80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2"/>
      <c r="CM38" s="86">
        <v>1095990</v>
      </c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8"/>
    </row>
    <row r="39" spans="1:105" x14ac:dyDescent="0.2">
      <c r="A39" s="75"/>
      <c r="B39" s="76"/>
      <c r="C39" s="76"/>
      <c r="D39" s="76"/>
      <c r="E39" s="76"/>
      <c r="F39" s="77"/>
      <c r="G39" s="11"/>
      <c r="H39" s="92" t="s">
        <v>187</v>
      </c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3"/>
      <c r="BW39" s="83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5"/>
      <c r="CM39" s="89"/>
      <c r="CN39" s="90"/>
      <c r="CO39" s="90"/>
      <c r="CP39" s="90"/>
      <c r="CQ39" s="90"/>
      <c r="CR39" s="90"/>
      <c r="CS39" s="90"/>
      <c r="CT39" s="90"/>
      <c r="CU39" s="90"/>
      <c r="CV39" s="90"/>
      <c r="CW39" s="90"/>
      <c r="CX39" s="90"/>
      <c r="CY39" s="90"/>
      <c r="CZ39" s="90"/>
      <c r="DA39" s="91"/>
    </row>
    <row r="40" spans="1:105" ht="13.5" customHeight="1" x14ac:dyDescent="0.2">
      <c r="A40" s="45" t="s">
        <v>41</v>
      </c>
      <c r="B40" s="45"/>
      <c r="C40" s="45"/>
      <c r="D40" s="45"/>
      <c r="E40" s="45"/>
      <c r="F40" s="45"/>
      <c r="G40" s="9"/>
      <c r="H40" s="70" t="s">
        <v>42</v>
      </c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1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</row>
    <row r="41" spans="1:105" ht="26.25" customHeight="1" x14ac:dyDescent="0.2">
      <c r="A41" s="45" t="s">
        <v>43</v>
      </c>
      <c r="B41" s="45"/>
      <c r="C41" s="45"/>
      <c r="D41" s="45"/>
      <c r="E41" s="45"/>
      <c r="F41" s="45"/>
      <c r="G41" s="9"/>
      <c r="H41" s="70" t="s">
        <v>44</v>
      </c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1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</row>
    <row r="42" spans="1:105" ht="26.25" customHeight="1" x14ac:dyDescent="0.2">
      <c r="A42" s="45" t="s">
        <v>18</v>
      </c>
      <c r="B42" s="45"/>
      <c r="C42" s="45"/>
      <c r="D42" s="45"/>
      <c r="E42" s="45"/>
      <c r="F42" s="45"/>
      <c r="G42" s="9"/>
      <c r="H42" s="49" t="s">
        <v>45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50"/>
      <c r="BW42" s="47" t="s">
        <v>16</v>
      </c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4">
        <f>CM43+CM46</f>
        <v>7310</v>
      </c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</row>
    <row r="43" spans="1:105" x14ac:dyDescent="0.2">
      <c r="A43" s="72" t="s">
        <v>46</v>
      </c>
      <c r="B43" s="73"/>
      <c r="C43" s="73"/>
      <c r="D43" s="73"/>
      <c r="E43" s="73"/>
      <c r="F43" s="74"/>
      <c r="G43" s="10"/>
      <c r="H43" s="78" t="s">
        <v>11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9"/>
      <c r="BW43" s="80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2"/>
      <c r="CM43" s="86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8"/>
    </row>
    <row r="44" spans="1:105" ht="25.5" customHeight="1" x14ac:dyDescent="0.2">
      <c r="A44" s="75"/>
      <c r="B44" s="76"/>
      <c r="C44" s="76"/>
      <c r="D44" s="76"/>
      <c r="E44" s="76"/>
      <c r="F44" s="77"/>
      <c r="G44" s="11"/>
      <c r="H44" s="92" t="s">
        <v>47</v>
      </c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3"/>
      <c r="BW44" s="83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5"/>
      <c r="CM44" s="89"/>
      <c r="CN44" s="90"/>
      <c r="CO44" s="90"/>
      <c r="CP44" s="90"/>
      <c r="CQ44" s="90"/>
      <c r="CR44" s="90"/>
      <c r="CS44" s="90"/>
      <c r="CT44" s="90"/>
      <c r="CU44" s="90"/>
      <c r="CV44" s="90"/>
      <c r="CW44" s="90"/>
      <c r="CX44" s="90"/>
      <c r="CY44" s="90"/>
      <c r="CZ44" s="90"/>
      <c r="DA44" s="91"/>
    </row>
    <row r="45" spans="1:105" ht="26.25" customHeight="1" x14ac:dyDescent="0.2">
      <c r="A45" s="45" t="s">
        <v>48</v>
      </c>
      <c r="B45" s="45"/>
      <c r="C45" s="45"/>
      <c r="D45" s="45"/>
      <c r="E45" s="45"/>
      <c r="F45" s="45"/>
      <c r="G45" s="9"/>
      <c r="H45" s="70" t="s">
        <v>49</v>
      </c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1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</row>
    <row r="46" spans="1:105" ht="27" customHeight="1" x14ac:dyDescent="0.2">
      <c r="A46" s="45" t="s">
        <v>50</v>
      </c>
      <c r="B46" s="45"/>
      <c r="C46" s="45"/>
      <c r="D46" s="45"/>
      <c r="E46" s="45"/>
      <c r="F46" s="45"/>
      <c r="G46" s="9"/>
      <c r="H46" s="70" t="s">
        <v>51</v>
      </c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1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4">
        <v>7310</v>
      </c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</row>
    <row r="47" spans="1:105" ht="27" customHeight="1" x14ac:dyDescent="0.2">
      <c r="A47" s="45" t="s">
        <v>52</v>
      </c>
      <c r="B47" s="45"/>
      <c r="C47" s="45"/>
      <c r="D47" s="45"/>
      <c r="E47" s="45"/>
      <c r="F47" s="45"/>
      <c r="G47" s="9"/>
      <c r="H47" s="70" t="s">
        <v>53</v>
      </c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1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</row>
    <row r="48" spans="1:105" ht="27" customHeight="1" x14ac:dyDescent="0.2">
      <c r="A48" s="45" t="s">
        <v>54</v>
      </c>
      <c r="B48" s="45"/>
      <c r="C48" s="45"/>
      <c r="D48" s="45"/>
      <c r="E48" s="45"/>
      <c r="F48" s="45"/>
      <c r="G48" s="9"/>
      <c r="H48" s="70" t="s">
        <v>53</v>
      </c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1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</row>
    <row r="49" spans="1:105" ht="26.25" customHeight="1" x14ac:dyDescent="0.2">
      <c r="A49" s="45" t="s">
        <v>19</v>
      </c>
      <c r="B49" s="45"/>
      <c r="C49" s="45"/>
      <c r="D49" s="45"/>
      <c r="E49" s="45"/>
      <c r="F49" s="45"/>
      <c r="G49" s="9"/>
      <c r="H49" s="49" t="s">
        <v>55</v>
      </c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50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</row>
    <row r="50" spans="1:105" ht="13.5" customHeight="1" x14ac:dyDescent="0.2">
      <c r="A50" s="45"/>
      <c r="B50" s="45"/>
      <c r="C50" s="45"/>
      <c r="D50" s="45"/>
      <c r="E50" s="45"/>
      <c r="F50" s="45"/>
      <c r="G50" s="59" t="s">
        <v>15</v>
      </c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2"/>
      <c r="BW50" s="47" t="s">
        <v>16</v>
      </c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4">
        <f>CM37+CM42+CM49</f>
        <v>1103300</v>
      </c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</row>
    <row r="51" spans="1:105" ht="13.5" customHeight="1" x14ac:dyDescent="0.2">
      <c r="A51" s="45"/>
      <c r="B51" s="45"/>
      <c r="C51" s="45"/>
      <c r="D51" s="45"/>
      <c r="E51" s="45"/>
      <c r="F51" s="45"/>
      <c r="G51" s="59" t="s">
        <v>11</v>
      </c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2"/>
      <c r="BW51" s="47" t="s">
        <v>16</v>
      </c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</row>
    <row r="52" spans="1:105" ht="13.5" customHeight="1" x14ac:dyDescent="0.2">
      <c r="A52" s="45"/>
      <c r="B52" s="45"/>
      <c r="C52" s="45"/>
      <c r="D52" s="45"/>
      <c r="E52" s="45"/>
      <c r="F52" s="45"/>
      <c r="G52" s="59" t="s">
        <v>108</v>
      </c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2"/>
      <c r="BW52" s="47" t="s">
        <v>16</v>
      </c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4">
        <v>0</v>
      </c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</row>
    <row r="53" spans="1:105" ht="13.5" customHeight="1" x14ac:dyDescent="0.2">
      <c r="A53" s="45"/>
      <c r="B53" s="45"/>
      <c r="C53" s="45"/>
      <c r="D53" s="45"/>
      <c r="E53" s="45"/>
      <c r="F53" s="45"/>
      <c r="G53" s="59" t="s">
        <v>109</v>
      </c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2"/>
      <c r="BW53" s="47" t="s">
        <v>16</v>
      </c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4">
        <v>1103300</v>
      </c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</row>
    <row r="54" spans="1:105" s="2" customFormat="1" ht="3.75" customHeight="1" x14ac:dyDescent="0.25"/>
    <row r="55" spans="1:105" s="12" customFormat="1" ht="48" customHeight="1" x14ac:dyDescent="0.2">
      <c r="A55" s="68" t="s">
        <v>56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</row>
    <row r="56" spans="1:105" s="2" customFormat="1" ht="12" customHeight="1" x14ac:dyDescent="0.25"/>
    <row r="57" spans="1:105" s="4" customFormat="1" ht="14.25" x14ac:dyDescent="0.2">
      <c r="A57" s="56" t="s">
        <v>57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</row>
    <row r="58" spans="1:105" s="2" customFormat="1" ht="6" customHeight="1" x14ac:dyDescent="0.25"/>
    <row r="59" spans="1:105" s="5" customFormat="1" ht="45" customHeight="1" x14ac:dyDescent="0.2">
      <c r="A59" s="53" t="s">
        <v>4</v>
      </c>
      <c r="B59" s="54"/>
      <c r="C59" s="54"/>
      <c r="D59" s="54"/>
      <c r="E59" s="54"/>
      <c r="F59" s="54"/>
      <c r="G59" s="55"/>
      <c r="H59" s="53" t="s">
        <v>58</v>
      </c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5"/>
      <c r="BD59" s="53" t="s">
        <v>59</v>
      </c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5"/>
      <c r="BT59" s="53" t="s">
        <v>60</v>
      </c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5"/>
      <c r="CJ59" s="53" t="s">
        <v>61</v>
      </c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5"/>
    </row>
    <row r="60" spans="1:105" s="6" customFormat="1" x14ac:dyDescent="0.2">
      <c r="A60" s="57">
        <v>1</v>
      </c>
      <c r="B60" s="57"/>
      <c r="C60" s="57"/>
      <c r="D60" s="57"/>
      <c r="E60" s="57"/>
      <c r="F60" s="57"/>
      <c r="G60" s="57"/>
      <c r="H60" s="57">
        <v>2</v>
      </c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>
        <v>3</v>
      </c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>
        <v>4</v>
      </c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>
        <v>5</v>
      </c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</row>
    <row r="61" spans="1:105" s="7" customFormat="1" ht="15" customHeight="1" x14ac:dyDescent="0.2">
      <c r="A61" s="45" t="s">
        <v>110</v>
      </c>
      <c r="B61" s="45"/>
      <c r="C61" s="45"/>
      <c r="D61" s="45"/>
      <c r="E61" s="45"/>
      <c r="F61" s="45"/>
      <c r="G61" s="45"/>
      <c r="H61" s="46" t="s">
        <v>111</v>
      </c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>
        <v>0</v>
      </c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</row>
    <row r="62" spans="1:105" s="7" customFormat="1" ht="15" customHeight="1" x14ac:dyDescent="0.2">
      <c r="A62" s="45"/>
      <c r="B62" s="45"/>
      <c r="C62" s="45"/>
      <c r="D62" s="45"/>
      <c r="E62" s="45"/>
      <c r="F62" s="45"/>
      <c r="G62" s="45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</row>
    <row r="63" spans="1:105" s="7" customFormat="1" ht="15" customHeight="1" x14ac:dyDescent="0.2">
      <c r="A63" s="45"/>
      <c r="B63" s="45"/>
      <c r="C63" s="45"/>
      <c r="D63" s="45"/>
      <c r="E63" s="45"/>
      <c r="F63" s="45"/>
      <c r="G63" s="45"/>
      <c r="H63" s="51" t="s">
        <v>15</v>
      </c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2"/>
      <c r="BD63" s="47" t="s">
        <v>16</v>
      </c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 t="s">
        <v>16</v>
      </c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>
        <v>0</v>
      </c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</row>
    <row r="64" spans="1:105" ht="12" customHeight="1" x14ac:dyDescent="0.2"/>
    <row r="65" spans="1:105" s="4" customFormat="1" ht="14.25" x14ac:dyDescent="0.2">
      <c r="A65" s="56" t="s">
        <v>62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</row>
    <row r="66" spans="1:105" s="2" customFormat="1" ht="6" customHeight="1" x14ac:dyDescent="0.25"/>
    <row r="67" spans="1:105" s="5" customFormat="1" ht="55.5" customHeight="1" x14ac:dyDescent="0.2">
      <c r="A67" s="53" t="s">
        <v>4</v>
      </c>
      <c r="B67" s="54"/>
      <c r="C67" s="54"/>
      <c r="D67" s="54"/>
      <c r="E67" s="54"/>
      <c r="F67" s="54"/>
      <c r="G67" s="55"/>
      <c r="H67" s="53" t="s">
        <v>63</v>
      </c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5"/>
      <c r="BD67" s="53" t="s">
        <v>64</v>
      </c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5"/>
      <c r="BT67" s="53" t="s">
        <v>65</v>
      </c>
      <c r="BU67" s="54"/>
      <c r="BV67" s="54"/>
      <c r="BW67" s="54"/>
      <c r="BX67" s="54"/>
      <c r="BY67" s="54"/>
      <c r="BZ67" s="54"/>
      <c r="CA67" s="54"/>
      <c r="CB67" s="54"/>
      <c r="CC67" s="54"/>
      <c r="CD67" s="55"/>
      <c r="CE67" s="53" t="s">
        <v>66</v>
      </c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5"/>
    </row>
    <row r="68" spans="1:105" s="6" customFormat="1" x14ac:dyDescent="0.2">
      <c r="A68" s="57">
        <v>1</v>
      </c>
      <c r="B68" s="57"/>
      <c r="C68" s="57"/>
      <c r="D68" s="57"/>
      <c r="E68" s="57"/>
      <c r="F68" s="57"/>
      <c r="G68" s="57"/>
      <c r="H68" s="57">
        <v>2</v>
      </c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>
        <v>3</v>
      </c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>
        <v>4</v>
      </c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>
        <v>5</v>
      </c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</row>
    <row r="69" spans="1:105" s="7" customFormat="1" ht="15" customHeight="1" x14ac:dyDescent="0.2">
      <c r="A69" s="45" t="s">
        <v>17</v>
      </c>
      <c r="B69" s="45"/>
      <c r="C69" s="45"/>
      <c r="D69" s="45"/>
      <c r="E69" s="45"/>
      <c r="F69" s="45"/>
      <c r="G69" s="45"/>
      <c r="H69" s="46" t="s">
        <v>98</v>
      </c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7">
        <v>1005534</v>
      </c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>
        <v>0.1</v>
      </c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4">
        <v>1005</v>
      </c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</row>
    <row r="70" spans="1:105" s="7" customFormat="1" ht="15" customHeight="1" x14ac:dyDescent="0.2">
      <c r="A70" s="45" t="s">
        <v>18</v>
      </c>
      <c r="B70" s="45"/>
      <c r="C70" s="45"/>
      <c r="D70" s="45"/>
      <c r="E70" s="45"/>
      <c r="F70" s="45"/>
      <c r="G70" s="45"/>
      <c r="H70" s="46" t="s">
        <v>99</v>
      </c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7">
        <v>31576792</v>
      </c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>
        <v>2.2000000000000002</v>
      </c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4">
        <v>694690</v>
      </c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</row>
    <row r="71" spans="1:105" s="7" customFormat="1" ht="15" customHeight="1" x14ac:dyDescent="0.2">
      <c r="A71" s="45" t="s">
        <v>19</v>
      </c>
      <c r="B71" s="45"/>
      <c r="C71" s="45"/>
      <c r="D71" s="45"/>
      <c r="E71" s="45"/>
      <c r="F71" s="45"/>
      <c r="G71" s="45"/>
      <c r="H71" s="46" t="s">
        <v>100</v>
      </c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4">
        <v>6582</v>
      </c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</row>
    <row r="72" spans="1:105" s="7" customFormat="1" ht="15" customHeight="1" x14ac:dyDescent="0.2">
      <c r="A72" s="45" t="s">
        <v>23</v>
      </c>
      <c r="B72" s="45"/>
      <c r="C72" s="45"/>
      <c r="D72" s="45"/>
      <c r="E72" s="45"/>
      <c r="F72" s="45"/>
      <c r="G72" s="45"/>
      <c r="H72" s="46" t="s">
        <v>188</v>
      </c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</row>
    <row r="73" spans="1:105" s="7" customFormat="1" ht="15" customHeight="1" x14ac:dyDescent="0.2">
      <c r="A73" s="45"/>
      <c r="B73" s="45"/>
      <c r="C73" s="45"/>
      <c r="D73" s="45"/>
      <c r="E73" s="45"/>
      <c r="F73" s="45"/>
      <c r="G73" s="45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</row>
    <row r="74" spans="1:105" s="7" customFormat="1" ht="15" customHeight="1" x14ac:dyDescent="0.2">
      <c r="A74" s="45"/>
      <c r="B74" s="45"/>
      <c r="C74" s="45"/>
      <c r="D74" s="45"/>
      <c r="E74" s="45"/>
      <c r="F74" s="45"/>
      <c r="G74" s="45"/>
      <c r="H74" s="51" t="s">
        <v>15</v>
      </c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2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 t="s">
        <v>16</v>
      </c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4">
        <f>CE69+CE70+CE71+CE72</f>
        <v>702277</v>
      </c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</row>
    <row r="75" spans="1:105" s="2" customFormat="1" ht="12" customHeight="1" x14ac:dyDescent="0.25"/>
    <row r="76" spans="1:105" s="4" customFormat="1" ht="14.25" x14ac:dyDescent="0.2">
      <c r="A76" s="56" t="s">
        <v>67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</row>
    <row r="77" spans="1:105" s="2" customFormat="1" ht="6" customHeight="1" x14ac:dyDescent="0.25"/>
    <row r="78" spans="1:105" s="5" customFormat="1" ht="45" customHeight="1" x14ac:dyDescent="0.2">
      <c r="A78" s="53" t="s">
        <v>4</v>
      </c>
      <c r="B78" s="54"/>
      <c r="C78" s="54"/>
      <c r="D78" s="54"/>
      <c r="E78" s="54"/>
      <c r="F78" s="54"/>
      <c r="G78" s="55"/>
      <c r="H78" s="53" t="s">
        <v>58</v>
      </c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5"/>
      <c r="BD78" s="53" t="s">
        <v>59</v>
      </c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5"/>
      <c r="BT78" s="53" t="s">
        <v>60</v>
      </c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5"/>
      <c r="CJ78" s="53" t="s">
        <v>61</v>
      </c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5"/>
    </row>
    <row r="79" spans="1:105" s="6" customFormat="1" x14ac:dyDescent="0.2">
      <c r="A79" s="57">
        <v>1</v>
      </c>
      <c r="B79" s="57"/>
      <c r="C79" s="57"/>
      <c r="D79" s="57"/>
      <c r="E79" s="57"/>
      <c r="F79" s="57"/>
      <c r="G79" s="57"/>
      <c r="H79" s="57">
        <v>2</v>
      </c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>
        <v>3</v>
      </c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>
        <v>4</v>
      </c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>
        <v>5</v>
      </c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</row>
    <row r="80" spans="1:105" s="7" customFormat="1" ht="15" customHeight="1" x14ac:dyDescent="0.2">
      <c r="A80" s="45"/>
      <c r="B80" s="45"/>
      <c r="C80" s="45"/>
      <c r="D80" s="45"/>
      <c r="E80" s="45"/>
      <c r="F80" s="45"/>
      <c r="G80" s="45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</row>
    <row r="81" spans="1:105" s="7" customFormat="1" ht="15" customHeight="1" x14ac:dyDescent="0.2">
      <c r="A81" s="45"/>
      <c r="B81" s="45"/>
      <c r="C81" s="45"/>
      <c r="D81" s="45"/>
      <c r="E81" s="45"/>
      <c r="F81" s="45"/>
      <c r="G81" s="45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</row>
    <row r="82" spans="1:105" s="7" customFormat="1" ht="15" customHeight="1" x14ac:dyDescent="0.2">
      <c r="A82" s="45"/>
      <c r="B82" s="45"/>
      <c r="C82" s="45"/>
      <c r="D82" s="45"/>
      <c r="E82" s="45"/>
      <c r="F82" s="45"/>
      <c r="G82" s="45"/>
      <c r="H82" s="51" t="s">
        <v>15</v>
      </c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2"/>
      <c r="BD82" s="47" t="s">
        <v>16</v>
      </c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 t="s">
        <v>16</v>
      </c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/>
      <c r="CR82" s="47"/>
      <c r="CS82" s="47"/>
      <c r="CT82" s="47"/>
      <c r="CU82" s="47"/>
      <c r="CV82" s="47"/>
      <c r="CW82" s="47"/>
      <c r="CX82" s="47"/>
      <c r="CY82" s="47"/>
      <c r="CZ82" s="47"/>
      <c r="DA82" s="47"/>
    </row>
    <row r="83" spans="1:105" s="2" customFormat="1" ht="12" customHeight="1" x14ac:dyDescent="0.25"/>
    <row r="84" spans="1:105" s="4" customFormat="1" ht="27" customHeight="1" x14ac:dyDescent="0.2">
      <c r="A84" s="60" t="s">
        <v>68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</row>
    <row r="85" spans="1:105" s="2" customFormat="1" ht="6" customHeight="1" x14ac:dyDescent="0.25"/>
    <row r="86" spans="1:105" s="5" customFormat="1" ht="45" customHeight="1" x14ac:dyDescent="0.2">
      <c r="A86" s="53" t="s">
        <v>4</v>
      </c>
      <c r="B86" s="54"/>
      <c r="C86" s="54"/>
      <c r="D86" s="54"/>
      <c r="E86" s="54"/>
      <c r="F86" s="54"/>
      <c r="G86" s="55"/>
      <c r="H86" s="53" t="s">
        <v>58</v>
      </c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5"/>
      <c r="BD86" s="53" t="s">
        <v>59</v>
      </c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5"/>
      <c r="BT86" s="53" t="s">
        <v>60</v>
      </c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5"/>
      <c r="CJ86" s="53" t="s">
        <v>61</v>
      </c>
      <c r="CK86" s="54"/>
      <c r="CL86" s="54"/>
      <c r="CM86" s="54"/>
      <c r="CN86" s="54"/>
      <c r="CO86" s="54"/>
      <c r="CP86" s="54"/>
      <c r="CQ86" s="54"/>
      <c r="CR86" s="54"/>
      <c r="CS86" s="54"/>
      <c r="CT86" s="54"/>
      <c r="CU86" s="54"/>
      <c r="CV86" s="54"/>
      <c r="CW86" s="54"/>
      <c r="CX86" s="54"/>
      <c r="CY86" s="54"/>
      <c r="CZ86" s="54"/>
      <c r="DA86" s="55"/>
    </row>
    <row r="87" spans="1:105" s="6" customFormat="1" x14ac:dyDescent="0.2">
      <c r="A87" s="57">
        <v>1</v>
      </c>
      <c r="B87" s="57"/>
      <c r="C87" s="57"/>
      <c r="D87" s="57"/>
      <c r="E87" s="57"/>
      <c r="F87" s="57"/>
      <c r="G87" s="57"/>
      <c r="H87" s="57">
        <v>2</v>
      </c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>
        <v>3</v>
      </c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>
        <v>4</v>
      </c>
      <c r="BU87" s="57"/>
      <c r="BV87" s="57"/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>
        <v>5</v>
      </c>
      <c r="CK87" s="57"/>
      <c r="CL87" s="57"/>
      <c r="CM87" s="57"/>
      <c r="CN87" s="57"/>
      <c r="CO87" s="57"/>
      <c r="CP87" s="57"/>
      <c r="CQ87" s="57"/>
      <c r="CR87" s="57"/>
      <c r="CS87" s="57"/>
      <c r="CT87" s="57"/>
      <c r="CU87" s="57"/>
      <c r="CV87" s="57"/>
      <c r="CW87" s="57"/>
      <c r="CX87" s="57"/>
      <c r="CY87" s="57"/>
      <c r="CZ87" s="57"/>
      <c r="DA87" s="57"/>
    </row>
    <row r="88" spans="1:105" s="7" customFormat="1" ht="15" customHeight="1" x14ac:dyDescent="0.2">
      <c r="A88" s="45"/>
      <c r="B88" s="45"/>
      <c r="C88" s="45"/>
      <c r="D88" s="45"/>
      <c r="E88" s="45"/>
      <c r="F88" s="45"/>
      <c r="G88" s="45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/>
      <c r="CR88" s="47"/>
      <c r="CS88" s="47"/>
      <c r="CT88" s="47"/>
      <c r="CU88" s="47"/>
      <c r="CV88" s="47"/>
      <c r="CW88" s="47"/>
      <c r="CX88" s="47"/>
      <c r="CY88" s="47"/>
      <c r="CZ88" s="47"/>
      <c r="DA88" s="47"/>
    </row>
    <row r="89" spans="1:105" s="7" customFormat="1" ht="15" customHeight="1" x14ac:dyDescent="0.2">
      <c r="A89" s="45"/>
      <c r="B89" s="45"/>
      <c r="C89" s="45"/>
      <c r="D89" s="45"/>
      <c r="E89" s="45"/>
      <c r="F89" s="45"/>
      <c r="G89" s="45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</row>
    <row r="90" spans="1:105" s="7" customFormat="1" ht="15" customHeight="1" x14ac:dyDescent="0.2">
      <c r="A90" s="45"/>
      <c r="B90" s="45"/>
      <c r="C90" s="45"/>
      <c r="D90" s="45"/>
      <c r="E90" s="45"/>
      <c r="F90" s="45"/>
      <c r="G90" s="45"/>
      <c r="H90" s="51" t="s">
        <v>15</v>
      </c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2"/>
      <c r="BD90" s="47" t="s">
        <v>16</v>
      </c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 t="s">
        <v>16</v>
      </c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</row>
    <row r="91" spans="1:105" s="2" customFormat="1" ht="12" customHeight="1" x14ac:dyDescent="0.25"/>
    <row r="92" spans="1:105" s="4" customFormat="1" ht="14.25" x14ac:dyDescent="0.2">
      <c r="A92" s="56" t="s">
        <v>69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  <c r="BU92" s="56"/>
      <c r="BV92" s="56"/>
      <c r="BW92" s="56"/>
      <c r="BX92" s="56"/>
      <c r="BY92" s="56"/>
      <c r="BZ92" s="56"/>
      <c r="CA92" s="56"/>
      <c r="CB92" s="56"/>
      <c r="CC92" s="56"/>
      <c r="CD92" s="56"/>
      <c r="CE92" s="56"/>
      <c r="CF92" s="56"/>
      <c r="CG92" s="56"/>
      <c r="CH92" s="56"/>
      <c r="CI92" s="56"/>
      <c r="CJ92" s="56"/>
      <c r="CK92" s="56"/>
      <c r="CL92" s="56"/>
      <c r="CM92" s="56"/>
      <c r="CN92" s="56"/>
      <c r="CO92" s="56"/>
      <c r="CP92" s="56"/>
      <c r="CQ92" s="56"/>
      <c r="CR92" s="56"/>
      <c r="CS92" s="56"/>
      <c r="CT92" s="56"/>
      <c r="CU92" s="56"/>
      <c r="CV92" s="56"/>
      <c r="CW92" s="56"/>
      <c r="CX92" s="56"/>
      <c r="CY92" s="56"/>
      <c r="CZ92" s="56"/>
      <c r="DA92" s="56"/>
    </row>
    <row r="93" spans="1:105" s="2" customFormat="1" ht="10.5" customHeight="1" x14ac:dyDescent="0.25"/>
    <row r="94" spans="1:105" s="4" customFormat="1" ht="14.25" x14ac:dyDescent="0.2">
      <c r="A94" s="56" t="s">
        <v>70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  <c r="CQ94" s="56"/>
      <c r="CR94" s="56"/>
      <c r="CS94" s="56"/>
      <c r="CT94" s="56"/>
      <c r="CU94" s="56"/>
      <c r="CV94" s="56"/>
      <c r="CW94" s="56"/>
      <c r="CX94" s="56"/>
      <c r="CY94" s="56"/>
      <c r="CZ94" s="56"/>
      <c r="DA94" s="56"/>
    </row>
    <row r="95" spans="1:105" s="2" customFormat="1" ht="10.5" customHeight="1" x14ac:dyDescent="0.25"/>
    <row r="96" spans="1:105" s="5" customFormat="1" ht="45" customHeight="1" x14ac:dyDescent="0.2">
      <c r="A96" s="62" t="s">
        <v>4</v>
      </c>
      <c r="B96" s="63"/>
      <c r="C96" s="63"/>
      <c r="D96" s="63"/>
      <c r="E96" s="63"/>
      <c r="F96" s="63"/>
      <c r="G96" s="64"/>
      <c r="H96" s="62" t="s">
        <v>63</v>
      </c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4"/>
      <c r="AP96" s="62" t="s">
        <v>71</v>
      </c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4"/>
      <c r="BF96" s="62" t="s">
        <v>72</v>
      </c>
      <c r="BG96" s="63"/>
      <c r="BH96" s="63"/>
      <c r="BI96" s="63"/>
      <c r="BJ96" s="63"/>
      <c r="BK96" s="63"/>
      <c r="BL96" s="63"/>
      <c r="BM96" s="63"/>
      <c r="BN96" s="63"/>
      <c r="BO96" s="63"/>
      <c r="BP96" s="63"/>
      <c r="BQ96" s="63"/>
      <c r="BR96" s="63"/>
      <c r="BS96" s="63"/>
      <c r="BT96" s="63"/>
      <c r="BU96" s="64"/>
      <c r="BV96" s="62" t="s">
        <v>73</v>
      </c>
      <c r="BW96" s="63"/>
      <c r="BX96" s="63"/>
      <c r="BY96" s="63"/>
      <c r="BZ96" s="63"/>
      <c r="CA96" s="63"/>
      <c r="CB96" s="63"/>
      <c r="CC96" s="63"/>
      <c r="CD96" s="63"/>
      <c r="CE96" s="63"/>
      <c r="CF96" s="63"/>
      <c r="CG96" s="63"/>
      <c r="CH96" s="63"/>
      <c r="CI96" s="63"/>
      <c r="CJ96" s="63"/>
      <c r="CK96" s="64"/>
      <c r="CL96" s="62" t="s">
        <v>30</v>
      </c>
      <c r="CM96" s="63"/>
      <c r="CN96" s="63"/>
      <c r="CO96" s="63"/>
      <c r="CP96" s="63"/>
      <c r="CQ96" s="63"/>
      <c r="CR96" s="63"/>
      <c r="CS96" s="63"/>
      <c r="CT96" s="63"/>
      <c r="CU96" s="63"/>
      <c r="CV96" s="63"/>
      <c r="CW96" s="63"/>
      <c r="CX96" s="63"/>
      <c r="CY96" s="63"/>
      <c r="CZ96" s="63"/>
      <c r="DA96" s="64"/>
    </row>
    <row r="97" spans="1:105" s="6" customFormat="1" x14ac:dyDescent="0.2">
      <c r="A97" s="57">
        <v>1</v>
      </c>
      <c r="B97" s="57"/>
      <c r="C97" s="57"/>
      <c r="D97" s="57"/>
      <c r="E97" s="57"/>
      <c r="F97" s="57"/>
      <c r="G97" s="57"/>
      <c r="H97" s="57">
        <v>2</v>
      </c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>
        <v>3</v>
      </c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>
        <v>4</v>
      </c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>
        <v>5</v>
      </c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>
        <v>6</v>
      </c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</row>
    <row r="98" spans="1:105" s="7" customFormat="1" ht="15" customHeight="1" x14ac:dyDescent="0.2">
      <c r="A98" s="45" t="s">
        <v>17</v>
      </c>
      <c r="B98" s="45"/>
      <c r="C98" s="45"/>
      <c r="D98" s="45"/>
      <c r="E98" s="45"/>
      <c r="F98" s="45"/>
      <c r="G98" s="45"/>
      <c r="H98" s="46" t="s">
        <v>112</v>
      </c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7">
        <v>1</v>
      </c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>
        <v>12</v>
      </c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>
        <v>1000</v>
      </c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4">
        <v>12000</v>
      </c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</row>
    <row r="99" spans="1:105" s="7" customFormat="1" ht="15" customHeight="1" x14ac:dyDescent="0.2">
      <c r="A99" s="45" t="s">
        <v>18</v>
      </c>
      <c r="B99" s="45"/>
      <c r="C99" s="45"/>
      <c r="D99" s="45"/>
      <c r="E99" s="45"/>
      <c r="F99" s="45"/>
      <c r="G99" s="45"/>
      <c r="H99" s="46" t="s">
        <v>113</v>
      </c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7">
        <v>2</v>
      </c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>
        <v>12</v>
      </c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>
        <v>1900</v>
      </c>
      <c r="BW99" s="47"/>
      <c r="BX99" s="47"/>
      <c r="BY99" s="47"/>
      <c r="BZ99" s="47"/>
      <c r="CA99" s="47"/>
      <c r="CB99" s="47"/>
      <c r="CC99" s="47"/>
      <c r="CD99" s="47"/>
      <c r="CE99" s="47"/>
      <c r="CF99" s="47"/>
      <c r="CG99" s="47"/>
      <c r="CH99" s="47"/>
      <c r="CI99" s="47"/>
      <c r="CJ99" s="47"/>
      <c r="CK99" s="47"/>
      <c r="CL99" s="44">
        <v>45500</v>
      </c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</row>
    <row r="100" spans="1:105" s="7" customFormat="1" ht="15" customHeight="1" x14ac:dyDescent="0.2">
      <c r="A100" s="45" t="s">
        <v>19</v>
      </c>
      <c r="B100" s="45"/>
      <c r="C100" s="45"/>
      <c r="D100" s="45"/>
      <c r="E100" s="45"/>
      <c r="F100" s="45"/>
      <c r="G100" s="45"/>
      <c r="H100" s="46" t="s">
        <v>114</v>
      </c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  <c r="CB100" s="47"/>
      <c r="CC100" s="47"/>
      <c r="CD100" s="47"/>
      <c r="CE100" s="47"/>
      <c r="CF100" s="47"/>
      <c r="CG100" s="47"/>
      <c r="CH100" s="47"/>
      <c r="CI100" s="47"/>
      <c r="CJ100" s="47"/>
      <c r="CK100" s="47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</row>
    <row r="101" spans="1:105" s="7" customFormat="1" ht="15" customHeight="1" x14ac:dyDescent="0.2">
      <c r="A101" s="45" t="s">
        <v>23</v>
      </c>
      <c r="B101" s="45"/>
      <c r="C101" s="45"/>
      <c r="D101" s="45"/>
      <c r="E101" s="45"/>
      <c r="F101" s="45"/>
      <c r="G101" s="45"/>
      <c r="H101" s="46" t="s">
        <v>115</v>
      </c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</row>
    <row r="102" spans="1:105" s="7" customFormat="1" ht="15" customHeight="1" x14ac:dyDescent="0.2">
      <c r="A102" s="45" t="s">
        <v>116</v>
      </c>
      <c r="B102" s="45"/>
      <c r="C102" s="45"/>
      <c r="D102" s="45"/>
      <c r="E102" s="45"/>
      <c r="F102" s="45"/>
      <c r="G102" s="45"/>
      <c r="H102" s="46" t="s">
        <v>117</v>
      </c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</row>
    <row r="103" spans="1:105" s="7" customFormat="1" ht="15" customHeight="1" x14ac:dyDescent="0.2">
      <c r="A103" s="45"/>
      <c r="B103" s="45"/>
      <c r="C103" s="45"/>
      <c r="D103" s="45"/>
      <c r="E103" s="45"/>
      <c r="F103" s="45"/>
      <c r="G103" s="45"/>
      <c r="H103" s="65" t="s">
        <v>74</v>
      </c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7"/>
      <c r="AP103" s="47" t="s">
        <v>16</v>
      </c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 t="s">
        <v>16</v>
      </c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 t="s">
        <v>16</v>
      </c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7"/>
      <c r="CK103" s="47"/>
      <c r="CL103" s="44">
        <f>CL99+CL98</f>
        <v>57500</v>
      </c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</row>
    <row r="104" spans="1:105" s="2" customFormat="1" ht="10.5" customHeight="1" x14ac:dyDescent="0.25"/>
    <row r="105" spans="1:105" s="4" customFormat="1" ht="14.25" x14ac:dyDescent="0.2">
      <c r="A105" s="56" t="s">
        <v>75</v>
      </c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6"/>
      <c r="BR105" s="56"/>
      <c r="BS105" s="56"/>
      <c r="BT105" s="56"/>
      <c r="BU105" s="56"/>
      <c r="BV105" s="56"/>
      <c r="BW105" s="56"/>
      <c r="BX105" s="56"/>
      <c r="BY105" s="56"/>
      <c r="BZ105" s="56"/>
      <c r="CA105" s="56"/>
      <c r="CB105" s="56"/>
      <c r="CC105" s="56"/>
      <c r="CD105" s="56"/>
      <c r="CE105" s="56"/>
      <c r="CF105" s="56"/>
      <c r="CG105" s="56"/>
      <c r="CH105" s="56"/>
      <c r="CI105" s="56"/>
      <c r="CJ105" s="56"/>
      <c r="CK105" s="56"/>
      <c r="CL105" s="56"/>
      <c r="CM105" s="56"/>
      <c r="CN105" s="56"/>
      <c r="CO105" s="56"/>
      <c r="CP105" s="56"/>
      <c r="CQ105" s="56"/>
      <c r="CR105" s="56"/>
      <c r="CS105" s="56"/>
      <c r="CT105" s="56"/>
      <c r="CU105" s="56"/>
      <c r="CV105" s="56"/>
      <c r="CW105" s="56"/>
      <c r="CX105" s="56"/>
      <c r="CY105" s="56"/>
      <c r="CZ105" s="56"/>
      <c r="DA105" s="56"/>
    </row>
    <row r="106" spans="1:105" s="2" customFormat="1" ht="10.5" customHeight="1" x14ac:dyDescent="0.25"/>
    <row r="107" spans="1:105" s="5" customFormat="1" ht="45" customHeight="1" x14ac:dyDescent="0.2">
      <c r="A107" s="53" t="s">
        <v>4</v>
      </c>
      <c r="B107" s="54"/>
      <c r="C107" s="54"/>
      <c r="D107" s="54"/>
      <c r="E107" s="54"/>
      <c r="F107" s="54"/>
      <c r="G107" s="55"/>
      <c r="H107" s="53" t="s">
        <v>63</v>
      </c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5"/>
      <c r="BD107" s="53" t="s">
        <v>76</v>
      </c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5"/>
      <c r="BT107" s="53" t="s">
        <v>77</v>
      </c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5"/>
      <c r="CJ107" s="53" t="s">
        <v>78</v>
      </c>
      <c r="CK107" s="54"/>
      <c r="CL107" s="54"/>
      <c r="CM107" s="54"/>
      <c r="CN107" s="54"/>
      <c r="CO107" s="54"/>
      <c r="CP107" s="54"/>
      <c r="CQ107" s="54"/>
      <c r="CR107" s="54"/>
      <c r="CS107" s="54"/>
      <c r="CT107" s="54"/>
      <c r="CU107" s="54"/>
      <c r="CV107" s="54"/>
      <c r="CW107" s="54"/>
      <c r="CX107" s="54"/>
      <c r="CY107" s="54"/>
      <c r="CZ107" s="54"/>
      <c r="DA107" s="55"/>
    </row>
    <row r="108" spans="1:105" s="6" customFormat="1" x14ac:dyDescent="0.2">
      <c r="A108" s="57">
        <v>1</v>
      </c>
      <c r="B108" s="57"/>
      <c r="C108" s="57"/>
      <c r="D108" s="57"/>
      <c r="E108" s="57"/>
      <c r="F108" s="57"/>
      <c r="G108" s="57"/>
      <c r="H108" s="57">
        <v>2</v>
      </c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>
        <v>3</v>
      </c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  <c r="BR108" s="57"/>
      <c r="BS108" s="57"/>
      <c r="BT108" s="57">
        <v>4</v>
      </c>
      <c r="BU108" s="57"/>
      <c r="BV108" s="57"/>
      <c r="BW108" s="57"/>
      <c r="BX108" s="57"/>
      <c r="BY108" s="57"/>
      <c r="BZ108" s="57"/>
      <c r="CA108" s="57"/>
      <c r="CB108" s="57"/>
      <c r="CC108" s="57"/>
      <c r="CD108" s="57"/>
      <c r="CE108" s="57"/>
      <c r="CF108" s="57"/>
      <c r="CG108" s="57"/>
      <c r="CH108" s="57"/>
      <c r="CI108" s="57"/>
      <c r="CJ108" s="57">
        <v>5</v>
      </c>
      <c r="CK108" s="57"/>
      <c r="CL108" s="57"/>
      <c r="CM108" s="57"/>
      <c r="CN108" s="57"/>
      <c r="CO108" s="57"/>
      <c r="CP108" s="57"/>
      <c r="CQ108" s="57"/>
      <c r="CR108" s="57"/>
      <c r="CS108" s="57"/>
      <c r="CT108" s="57"/>
      <c r="CU108" s="57"/>
      <c r="CV108" s="57"/>
      <c r="CW108" s="57"/>
      <c r="CX108" s="57"/>
      <c r="CY108" s="57"/>
      <c r="CZ108" s="57"/>
      <c r="DA108" s="57"/>
    </row>
    <row r="109" spans="1:105" s="7" customFormat="1" ht="15" customHeight="1" x14ac:dyDescent="0.2">
      <c r="A109" s="45"/>
      <c r="B109" s="45"/>
      <c r="C109" s="45"/>
      <c r="D109" s="45"/>
      <c r="E109" s="45"/>
      <c r="F109" s="45"/>
      <c r="G109" s="45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  <c r="CB109" s="47"/>
      <c r="CC109" s="47"/>
      <c r="CD109" s="47"/>
      <c r="CE109" s="47"/>
      <c r="CF109" s="47"/>
      <c r="CG109" s="47"/>
      <c r="CH109" s="47"/>
      <c r="CI109" s="47"/>
      <c r="CJ109" s="47"/>
      <c r="CK109" s="47"/>
      <c r="CL109" s="47"/>
      <c r="CM109" s="47"/>
      <c r="CN109" s="47"/>
      <c r="CO109" s="47"/>
      <c r="CP109" s="47"/>
      <c r="CQ109" s="47"/>
      <c r="CR109" s="47"/>
      <c r="CS109" s="47"/>
      <c r="CT109" s="47"/>
      <c r="CU109" s="47"/>
      <c r="CV109" s="47"/>
      <c r="CW109" s="47"/>
      <c r="CX109" s="47"/>
      <c r="CY109" s="47"/>
      <c r="CZ109" s="47"/>
      <c r="DA109" s="47"/>
    </row>
    <row r="110" spans="1:105" s="7" customFormat="1" ht="15" customHeight="1" x14ac:dyDescent="0.2">
      <c r="A110" s="45"/>
      <c r="B110" s="45"/>
      <c r="C110" s="45"/>
      <c r="D110" s="45"/>
      <c r="E110" s="45"/>
      <c r="F110" s="45"/>
      <c r="G110" s="45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  <c r="CB110" s="47"/>
      <c r="CC110" s="47"/>
      <c r="CD110" s="47"/>
      <c r="CE110" s="47"/>
      <c r="CF110" s="47"/>
      <c r="CG110" s="47"/>
      <c r="CH110" s="47"/>
      <c r="CI110" s="47"/>
      <c r="CJ110" s="47"/>
      <c r="CK110" s="47"/>
      <c r="CL110" s="47"/>
      <c r="CM110" s="47"/>
      <c r="CN110" s="47"/>
      <c r="CO110" s="47"/>
      <c r="CP110" s="47"/>
      <c r="CQ110" s="47"/>
      <c r="CR110" s="47"/>
      <c r="CS110" s="47"/>
      <c r="CT110" s="47"/>
      <c r="CU110" s="47"/>
      <c r="CV110" s="47"/>
      <c r="CW110" s="47"/>
      <c r="CX110" s="47"/>
      <c r="CY110" s="47"/>
      <c r="CZ110" s="47"/>
      <c r="DA110" s="47"/>
    </row>
    <row r="111" spans="1:105" s="7" customFormat="1" ht="15" customHeight="1" x14ac:dyDescent="0.2">
      <c r="A111" s="45"/>
      <c r="B111" s="45"/>
      <c r="C111" s="45"/>
      <c r="D111" s="45"/>
      <c r="E111" s="45"/>
      <c r="F111" s="45"/>
      <c r="G111" s="45"/>
      <c r="H111" s="51" t="s">
        <v>15</v>
      </c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2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  <c r="BZ111" s="47"/>
      <c r="CA111" s="47"/>
      <c r="CB111" s="47"/>
      <c r="CC111" s="47"/>
      <c r="CD111" s="47"/>
      <c r="CE111" s="47"/>
      <c r="CF111" s="47"/>
      <c r="CG111" s="47"/>
      <c r="CH111" s="47"/>
      <c r="CI111" s="47"/>
      <c r="CJ111" s="47"/>
      <c r="CK111" s="47"/>
      <c r="CL111" s="47"/>
      <c r="CM111" s="47"/>
      <c r="CN111" s="47"/>
      <c r="CO111" s="47"/>
      <c r="CP111" s="47"/>
      <c r="CQ111" s="47"/>
      <c r="CR111" s="47"/>
      <c r="CS111" s="47"/>
      <c r="CT111" s="47"/>
      <c r="CU111" s="47"/>
      <c r="CV111" s="47"/>
      <c r="CW111" s="47"/>
      <c r="CX111" s="47"/>
      <c r="CY111" s="47"/>
      <c r="CZ111" s="47"/>
      <c r="DA111" s="47"/>
    </row>
    <row r="112" spans="1:105" s="2" customFormat="1" ht="10.5" customHeight="1" x14ac:dyDescent="0.25"/>
    <row r="113" spans="1:105" s="4" customFormat="1" ht="14.25" x14ac:dyDescent="0.2">
      <c r="A113" s="56" t="s">
        <v>79</v>
      </c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56"/>
      <c r="CC113" s="56"/>
      <c r="CD113" s="56"/>
      <c r="CE113" s="56"/>
      <c r="CF113" s="56"/>
      <c r="CG113" s="56"/>
      <c r="CH113" s="56"/>
      <c r="CI113" s="56"/>
      <c r="CJ113" s="56"/>
      <c r="CK113" s="56"/>
      <c r="CL113" s="56"/>
      <c r="CM113" s="56"/>
      <c r="CN113" s="56"/>
      <c r="CO113" s="56"/>
      <c r="CP113" s="56"/>
      <c r="CQ113" s="56"/>
      <c r="CR113" s="56"/>
      <c r="CS113" s="56"/>
      <c r="CT113" s="56"/>
      <c r="CU113" s="56"/>
      <c r="CV113" s="56"/>
      <c r="CW113" s="56"/>
      <c r="CX113" s="56"/>
      <c r="CY113" s="56"/>
      <c r="CZ113" s="56"/>
      <c r="DA113" s="56"/>
    </row>
    <row r="114" spans="1:105" s="2" customFormat="1" ht="10.5" customHeight="1" x14ac:dyDescent="0.25"/>
    <row r="115" spans="1:105" s="5" customFormat="1" ht="45" customHeight="1" x14ac:dyDescent="0.2">
      <c r="A115" s="62" t="s">
        <v>4</v>
      </c>
      <c r="B115" s="63"/>
      <c r="C115" s="63"/>
      <c r="D115" s="63"/>
      <c r="E115" s="63"/>
      <c r="F115" s="63"/>
      <c r="G115" s="64"/>
      <c r="H115" s="62" t="s">
        <v>58</v>
      </c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4"/>
      <c r="AP115" s="62" t="s">
        <v>80</v>
      </c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4"/>
      <c r="BF115" s="62" t="s">
        <v>81</v>
      </c>
      <c r="BG115" s="63"/>
      <c r="BH115" s="63"/>
      <c r="BI115" s="63"/>
      <c r="BJ115" s="63"/>
      <c r="BK115" s="63"/>
      <c r="BL115" s="63"/>
      <c r="BM115" s="63"/>
      <c r="BN115" s="63"/>
      <c r="BO115" s="63"/>
      <c r="BP115" s="63"/>
      <c r="BQ115" s="63"/>
      <c r="BR115" s="63"/>
      <c r="BS115" s="63"/>
      <c r="BT115" s="63"/>
      <c r="BU115" s="64"/>
      <c r="BV115" s="62" t="s">
        <v>82</v>
      </c>
      <c r="BW115" s="63"/>
      <c r="BX115" s="63"/>
      <c r="BY115" s="63"/>
      <c r="BZ115" s="63"/>
      <c r="CA115" s="63"/>
      <c r="CB115" s="63"/>
      <c r="CC115" s="63"/>
      <c r="CD115" s="63"/>
      <c r="CE115" s="63"/>
      <c r="CF115" s="63"/>
      <c r="CG115" s="63"/>
      <c r="CH115" s="63"/>
      <c r="CI115" s="63"/>
      <c r="CJ115" s="63"/>
      <c r="CK115" s="64"/>
      <c r="CL115" s="62" t="s">
        <v>83</v>
      </c>
      <c r="CM115" s="63"/>
      <c r="CN115" s="63"/>
      <c r="CO115" s="63"/>
      <c r="CP115" s="63"/>
      <c r="CQ115" s="63"/>
      <c r="CR115" s="63"/>
      <c r="CS115" s="63"/>
      <c r="CT115" s="63"/>
      <c r="CU115" s="63"/>
      <c r="CV115" s="63"/>
      <c r="CW115" s="63"/>
      <c r="CX115" s="63"/>
      <c r="CY115" s="63"/>
      <c r="CZ115" s="63"/>
      <c r="DA115" s="64"/>
    </row>
    <row r="116" spans="1:105" s="6" customFormat="1" x14ac:dyDescent="0.2">
      <c r="A116" s="57">
        <v>1</v>
      </c>
      <c r="B116" s="57"/>
      <c r="C116" s="57"/>
      <c r="D116" s="57"/>
      <c r="E116" s="57"/>
      <c r="F116" s="57"/>
      <c r="G116" s="57"/>
      <c r="H116" s="57">
        <v>2</v>
      </c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>
        <v>4</v>
      </c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  <c r="BF116" s="57">
        <v>5</v>
      </c>
      <c r="BG116" s="57"/>
      <c r="BH116" s="57"/>
      <c r="BI116" s="57"/>
      <c r="BJ116" s="57"/>
      <c r="BK116" s="57"/>
      <c r="BL116" s="57"/>
      <c r="BM116" s="57"/>
      <c r="BN116" s="57"/>
      <c r="BO116" s="57"/>
      <c r="BP116" s="57"/>
      <c r="BQ116" s="57"/>
      <c r="BR116" s="57"/>
      <c r="BS116" s="57"/>
      <c r="BT116" s="57"/>
      <c r="BU116" s="57"/>
      <c r="BV116" s="57">
        <v>6</v>
      </c>
      <c r="BW116" s="57"/>
      <c r="BX116" s="57"/>
      <c r="BY116" s="57"/>
      <c r="BZ116" s="57"/>
      <c r="CA116" s="57"/>
      <c r="CB116" s="57"/>
      <c r="CC116" s="57"/>
      <c r="CD116" s="57"/>
      <c r="CE116" s="57"/>
      <c r="CF116" s="57"/>
      <c r="CG116" s="57"/>
      <c r="CH116" s="57"/>
      <c r="CI116" s="57"/>
      <c r="CJ116" s="57"/>
      <c r="CK116" s="57"/>
      <c r="CL116" s="57">
        <v>6</v>
      </c>
      <c r="CM116" s="57"/>
      <c r="CN116" s="57"/>
      <c r="CO116" s="57"/>
      <c r="CP116" s="57"/>
      <c r="CQ116" s="57"/>
      <c r="CR116" s="57"/>
      <c r="CS116" s="57"/>
      <c r="CT116" s="57"/>
      <c r="CU116" s="57"/>
      <c r="CV116" s="57"/>
      <c r="CW116" s="57"/>
      <c r="CX116" s="57"/>
      <c r="CY116" s="57"/>
      <c r="CZ116" s="57"/>
      <c r="DA116" s="57"/>
    </row>
    <row r="117" spans="1:105" s="7" customFormat="1" ht="13.5" customHeight="1" x14ac:dyDescent="0.2">
      <c r="A117" s="45" t="s">
        <v>17</v>
      </c>
      <c r="B117" s="45"/>
      <c r="C117" s="45"/>
      <c r="D117" s="45"/>
      <c r="E117" s="45"/>
      <c r="F117" s="45"/>
      <c r="G117" s="45"/>
      <c r="H117" s="46" t="s">
        <v>118</v>
      </c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7">
        <v>62000</v>
      </c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>
        <v>11.37</v>
      </c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47"/>
      <c r="BZ117" s="47"/>
      <c r="CA117" s="47"/>
      <c r="CB117" s="47"/>
      <c r="CC117" s="47"/>
      <c r="CD117" s="47"/>
      <c r="CE117" s="47"/>
      <c r="CF117" s="47"/>
      <c r="CG117" s="47"/>
      <c r="CH117" s="47"/>
      <c r="CI117" s="47"/>
      <c r="CJ117" s="47"/>
      <c r="CK117" s="47"/>
      <c r="CL117" s="44">
        <v>705010</v>
      </c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</row>
    <row r="118" spans="1:105" s="7" customFormat="1" ht="13.5" customHeight="1" x14ac:dyDescent="0.2">
      <c r="A118" s="45" t="s">
        <v>18</v>
      </c>
      <c r="B118" s="45"/>
      <c r="C118" s="45"/>
      <c r="D118" s="45"/>
      <c r="E118" s="45"/>
      <c r="F118" s="45"/>
      <c r="G118" s="45"/>
      <c r="H118" s="46" t="s">
        <v>119</v>
      </c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47"/>
      <c r="BZ118" s="47"/>
      <c r="CA118" s="47"/>
      <c r="CB118" s="47"/>
      <c r="CC118" s="47"/>
      <c r="CD118" s="47"/>
      <c r="CE118" s="47"/>
      <c r="CF118" s="47"/>
      <c r="CG118" s="47"/>
      <c r="CH118" s="47"/>
      <c r="CI118" s="47"/>
      <c r="CJ118" s="47"/>
      <c r="CK118" s="47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</row>
    <row r="119" spans="1:105" s="7" customFormat="1" ht="13.5" customHeight="1" x14ac:dyDescent="0.2">
      <c r="A119" s="45" t="s">
        <v>19</v>
      </c>
      <c r="B119" s="45"/>
      <c r="C119" s="45"/>
      <c r="D119" s="45"/>
      <c r="E119" s="45"/>
      <c r="F119" s="45"/>
      <c r="G119" s="45"/>
      <c r="H119" s="46" t="s">
        <v>120</v>
      </c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47"/>
      <c r="BZ119" s="47"/>
      <c r="CA119" s="47"/>
      <c r="CB119" s="47"/>
      <c r="CC119" s="47"/>
      <c r="CD119" s="47"/>
      <c r="CE119" s="47"/>
      <c r="CF119" s="47"/>
      <c r="CG119" s="47"/>
      <c r="CH119" s="47"/>
      <c r="CI119" s="47"/>
      <c r="CJ119" s="47"/>
      <c r="CK119" s="47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</row>
    <row r="120" spans="1:105" s="7" customFormat="1" ht="15" customHeight="1" x14ac:dyDescent="0.2">
      <c r="A120" s="45" t="s">
        <v>23</v>
      </c>
      <c r="B120" s="45"/>
      <c r="C120" s="45"/>
      <c r="D120" s="45"/>
      <c r="E120" s="45"/>
      <c r="F120" s="45"/>
      <c r="G120" s="45"/>
      <c r="H120" s="46" t="s">
        <v>121</v>
      </c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47"/>
      <c r="BZ120" s="47"/>
      <c r="CA120" s="47"/>
      <c r="CB120" s="47"/>
      <c r="CC120" s="47"/>
      <c r="CD120" s="47"/>
      <c r="CE120" s="47"/>
      <c r="CF120" s="47"/>
      <c r="CG120" s="47"/>
      <c r="CH120" s="47"/>
      <c r="CI120" s="47"/>
      <c r="CJ120" s="47"/>
      <c r="CK120" s="47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</row>
    <row r="121" spans="1:105" s="7" customFormat="1" ht="15" customHeight="1" x14ac:dyDescent="0.2">
      <c r="A121" s="45" t="s">
        <v>23</v>
      </c>
      <c r="B121" s="45"/>
      <c r="C121" s="45"/>
      <c r="D121" s="45"/>
      <c r="E121" s="45"/>
      <c r="F121" s="45"/>
      <c r="G121" s="45"/>
      <c r="H121" s="46" t="s">
        <v>122</v>
      </c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47"/>
      <c r="BZ121" s="47"/>
      <c r="CA121" s="47"/>
      <c r="CB121" s="47"/>
      <c r="CC121" s="47"/>
      <c r="CD121" s="47"/>
      <c r="CE121" s="47"/>
      <c r="CF121" s="47"/>
      <c r="CG121" s="47"/>
      <c r="CH121" s="47"/>
      <c r="CI121" s="47"/>
      <c r="CJ121" s="47"/>
      <c r="CK121" s="47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</row>
    <row r="122" spans="1:105" s="7" customFormat="1" ht="15" customHeight="1" x14ac:dyDescent="0.2">
      <c r="A122" s="45"/>
      <c r="B122" s="45"/>
      <c r="C122" s="45"/>
      <c r="D122" s="45"/>
      <c r="E122" s="45"/>
      <c r="F122" s="45"/>
      <c r="G122" s="45"/>
      <c r="H122" s="59" t="s">
        <v>15</v>
      </c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2"/>
      <c r="AP122" s="47" t="s">
        <v>16</v>
      </c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 t="s">
        <v>16</v>
      </c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 t="s">
        <v>16</v>
      </c>
      <c r="BW122" s="47"/>
      <c r="BX122" s="47"/>
      <c r="BY122" s="47"/>
      <c r="BZ122" s="47"/>
      <c r="CA122" s="47"/>
      <c r="CB122" s="47"/>
      <c r="CC122" s="47"/>
      <c r="CD122" s="47"/>
      <c r="CE122" s="47"/>
      <c r="CF122" s="47"/>
      <c r="CG122" s="47"/>
      <c r="CH122" s="47"/>
      <c r="CI122" s="47"/>
      <c r="CJ122" s="47"/>
      <c r="CK122" s="47"/>
      <c r="CL122" s="44">
        <f>CL117</f>
        <v>705010</v>
      </c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</row>
    <row r="123" spans="1:105" s="2" customFormat="1" ht="27.75" customHeight="1" x14ac:dyDescent="0.25"/>
    <row r="124" spans="1:105" s="4" customFormat="1" ht="14.25" x14ac:dyDescent="0.2">
      <c r="A124" s="56" t="s">
        <v>84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  <c r="BL124" s="56"/>
      <c r="BM124" s="56"/>
      <c r="BN124" s="56"/>
      <c r="BO124" s="56"/>
      <c r="BP124" s="56"/>
      <c r="BQ124" s="56"/>
      <c r="BR124" s="56"/>
      <c r="BS124" s="56"/>
      <c r="BT124" s="56"/>
      <c r="BU124" s="56"/>
      <c r="BV124" s="56"/>
      <c r="BW124" s="56"/>
      <c r="BX124" s="56"/>
      <c r="BY124" s="56"/>
      <c r="BZ124" s="56"/>
      <c r="CA124" s="56"/>
      <c r="CB124" s="56"/>
      <c r="CC124" s="56"/>
      <c r="CD124" s="56"/>
      <c r="CE124" s="56"/>
      <c r="CF124" s="56"/>
      <c r="CG124" s="56"/>
      <c r="CH124" s="56"/>
      <c r="CI124" s="56"/>
      <c r="CJ124" s="56"/>
      <c r="CK124" s="56"/>
      <c r="CL124" s="56"/>
      <c r="CM124" s="56"/>
      <c r="CN124" s="56"/>
      <c r="CO124" s="56"/>
      <c r="CP124" s="56"/>
      <c r="CQ124" s="56"/>
      <c r="CR124" s="56"/>
      <c r="CS124" s="56"/>
      <c r="CT124" s="56"/>
      <c r="CU124" s="56"/>
      <c r="CV124" s="56"/>
      <c r="CW124" s="56"/>
      <c r="CX124" s="56"/>
      <c r="CY124" s="56"/>
      <c r="CZ124" s="56"/>
      <c r="DA124" s="56"/>
    </row>
    <row r="125" spans="1:105" s="2" customFormat="1" ht="10.5" customHeight="1" x14ac:dyDescent="0.25"/>
    <row r="126" spans="1:105" s="5" customFormat="1" ht="45" customHeight="1" x14ac:dyDescent="0.2">
      <c r="A126" s="53" t="s">
        <v>4</v>
      </c>
      <c r="B126" s="54"/>
      <c r="C126" s="54"/>
      <c r="D126" s="54"/>
      <c r="E126" s="54"/>
      <c r="F126" s="54"/>
      <c r="G126" s="55"/>
      <c r="H126" s="53" t="s">
        <v>58</v>
      </c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5"/>
      <c r="BD126" s="53" t="s">
        <v>85</v>
      </c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5"/>
      <c r="BT126" s="53" t="s">
        <v>86</v>
      </c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5"/>
      <c r="CJ126" s="53" t="s">
        <v>87</v>
      </c>
      <c r="CK126" s="54"/>
      <c r="CL126" s="54"/>
      <c r="CM126" s="54"/>
      <c r="CN126" s="54"/>
      <c r="CO126" s="54"/>
      <c r="CP126" s="54"/>
      <c r="CQ126" s="54"/>
      <c r="CR126" s="54"/>
      <c r="CS126" s="54"/>
      <c r="CT126" s="54"/>
      <c r="CU126" s="54"/>
      <c r="CV126" s="54"/>
      <c r="CW126" s="54"/>
      <c r="CX126" s="54"/>
      <c r="CY126" s="54"/>
      <c r="CZ126" s="54"/>
      <c r="DA126" s="55"/>
    </row>
    <row r="127" spans="1:105" s="6" customFormat="1" x14ac:dyDescent="0.2">
      <c r="A127" s="57">
        <v>1</v>
      </c>
      <c r="B127" s="57"/>
      <c r="C127" s="57"/>
      <c r="D127" s="57"/>
      <c r="E127" s="57"/>
      <c r="F127" s="57"/>
      <c r="G127" s="57"/>
      <c r="H127" s="57">
        <v>2</v>
      </c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>
        <v>4</v>
      </c>
      <c r="BE127" s="57"/>
      <c r="BF127" s="57"/>
      <c r="BG127" s="57"/>
      <c r="BH127" s="57"/>
      <c r="BI127" s="57"/>
      <c r="BJ127" s="57"/>
      <c r="BK127" s="57"/>
      <c r="BL127" s="57"/>
      <c r="BM127" s="57"/>
      <c r="BN127" s="57"/>
      <c r="BO127" s="57"/>
      <c r="BP127" s="57"/>
      <c r="BQ127" s="57"/>
      <c r="BR127" s="57"/>
      <c r="BS127" s="57"/>
      <c r="BT127" s="57">
        <v>5</v>
      </c>
      <c r="BU127" s="57"/>
      <c r="BV127" s="57"/>
      <c r="BW127" s="57"/>
      <c r="BX127" s="57"/>
      <c r="BY127" s="57"/>
      <c r="BZ127" s="57"/>
      <c r="CA127" s="57"/>
      <c r="CB127" s="57"/>
      <c r="CC127" s="57"/>
      <c r="CD127" s="57"/>
      <c r="CE127" s="57"/>
      <c r="CF127" s="57"/>
      <c r="CG127" s="57"/>
      <c r="CH127" s="57"/>
      <c r="CI127" s="57"/>
      <c r="CJ127" s="57">
        <v>6</v>
      </c>
      <c r="CK127" s="57"/>
      <c r="CL127" s="57"/>
      <c r="CM127" s="57"/>
      <c r="CN127" s="57"/>
      <c r="CO127" s="57"/>
      <c r="CP127" s="57"/>
      <c r="CQ127" s="57"/>
      <c r="CR127" s="57"/>
      <c r="CS127" s="57"/>
      <c r="CT127" s="57"/>
      <c r="CU127" s="57"/>
      <c r="CV127" s="57"/>
      <c r="CW127" s="57"/>
      <c r="CX127" s="57"/>
      <c r="CY127" s="57"/>
      <c r="CZ127" s="57"/>
      <c r="DA127" s="57"/>
    </row>
    <row r="128" spans="1:105" s="7" customFormat="1" ht="15" customHeight="1" x14ac:dyDescent="0.2">
      <c r="A128" s="45"/>
      <c r="B128" s="45"/>
      <c r="C128" s="45"/>
      <c r="D128" s="45"/>
      <c r="E128" s="45"/>
      <c r="F128" s="45"/>
      <c r="G128" s="45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47"/>
      <c r="BZ128" s="47"/>
      <c r="CA128" s="47"/>
      <c r="CB128" s="47"/>
      <c r="CC128" s="47"/>
      <c r="CD128" s="47"/>
      <c r="CE128" s="47"/>
      <c r="CF128" s="47"/>
      <c r="CG128" s="47"/>
      <c r="CH128" s="47"/>
      <c r="CI128" s="47"/>
      <c r="CJ128" s="47"/>
      <c r="CK128" s="47"/>
      <c r="CL128" s="47"/>
      <c r="CM128" s="47"/>
      <c r="CN128" s="47"/>
      <c r="CO128" s="47"/>
      <c r="CP128" s="47"/>
      <c r="CQ128" s="47"/>
      <c r="CR128" s="47"/>
      <c r="CS128" s="47"/>
      <c r="CT128" s="47"/>
      <c r="CU128" s="47"/>
      <c r="CV128" s="47"/>
      <c r="CW128" s="47"/>
      <c r="CX128" s="47"/>
      <c r="CY128" s="47"/>
      <c r="CZ128" s="47"/>
      <c r="DA128" s="47"/>
    </row>
    <row r="129" spans="1:105" s="7" customFormat="1" ht="15" customHeight="1" x14ac:dyDescent="0.2">
      <c r="A129" s="45"/>
      <c r="B129" s="45"/>
      <c r="C129" s="45"/>
      <c r="D129" s="45"/>
      <c r="E129" s="45"/>
      <c r="F129" s="45"/>
      <c r="G129" s="45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47"/>
      <c r="BZ129" s="47"/>
      <c r="CA129" s="47"/>
      <c r="CB129" s="47"/>
      <c r="CC129" s="47"/>
      <c r="CD129" s="47"/>
      <c r="CE129" s="47"/>
      <c r="CF129" s="47"/>
      <c r="CG129" s="47"/>
      <c r="CH129" s="47"/>
      <c r="CI129" s="47"/>
      <c r="CJ129" s="47"/>
      <c r="CK129" s="47"/>
      <c r="CL129" s="47"/>
      <c r="CM129" s="47"/>
      <c r="CN129" s="47"/>
      <c r="CO129" s="47"/>
      <c r="CP129" s="47"/>
      <c r="CQ129" s="47"/>
      <c r="CR129" s="47"/>
      <c r="CS129" s="47"/>
      <c r="CT129" s="47"/>
      <c r="CU129" s="47"/>
      <c r="CV129" s="47"/>
      <c r="CW129" s="47"/>
      <c r="CX129" s="47"/>
      <c r="CY129" s="47"/>
      <c r="CZ129" s="47"/>
      <c r="DA129" s="47"/>
    </row>
    <row r="130" spans="1:105" s="7" customFormat="1" ht="15" customHeight="1" x14ac:dyDescent="0.2">
      <c r="A130" s="45"/>
      <c r="B130" s="45"/>
      <c r="C130" s="45"/>
      <c r="D130" s="45"/>
      <c r="E130" s="45"/>
      <c r="F130" s="45"/>
      <c r="G130" s="45"/>
      <c r="H130" s="51" t="s">
        <v>15</v>
      </c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2"/>
      <c r="BD130" s="47" t="s">
        <v>16</v>
      </c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 t="s">
        <v>16</v>
      </c>
      <c r="BU130" s="47"/>
      <c r="BV130" s="47"/>
      <c r="BW130" s="47"/>
      <c r="BX130" s="47"/>
      <c r="BY130" s="47"/>
      <c r="BZ130" s="47"/>
      <c r="CA130" s="47"/>
      <c r="CB130" s="47"/>
      <c r="CC130" s="47"/>
      <c r="CD130" s="47"/>
      <c r="CE130" s="47"/>
      <c r="CF130" s="47"/>
      <c r="CG130" s="47"/>
      <c r="CH130" s="47"/>
      <c r="CI130" s="47"/>
      <c r="CJ130" s="47" t="s">
        <v>16</v>
      </c>
      <c r="CK130" s="47"/>
      <c r="CL130" s="47"/>
      <c r="CM130" s="47"/>
      <c r="CN130" s="47"/>
      <c r="CO130" s="47"/>
      <c r="CP130" s="47"/>
      <c r="CQ130" s="47"/>
      <c r="CR130" s="47"/>
      <c r="CS130" s="47"/>
      <c r="CT130" s="47"/>
      <c r="CU130" s="47"/>
      <c r="CV130" s="47"/>
      <c r="CW130" s="47"/>
      <c r="CX130" s="47"/>
      <c r="CY130" s="47"/>
      <c r="CZ130" s="47"/>
      <c r="DA130" s="47"/>
    </row>
    <row r="131" spans="1:105" s="2" customFormat="1" ht="12" customHeight="1" x14ac:dyDescent="0.25"/>
    <row r="132" spans="1:105" s="4" customFormat="1" ht="14.25" x14ac:dyDescent="0.2">
      <c r="A132" s="56" t="s">
        <v>88</v>
      </c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6"/>
      <c r="BG132" s="56"/>
      <c r="BH132" s="56"/>
      <c r="BI132" s="56"/>
      <c r="BJ132" s="56"/>
      <c r="BK132" s="56"/>
      <c r="BL132" s="56"/>
      <c r="BM132" s="56"/>
      <c r="BN132" s="56"/>
      <c r="BO132" s="56"/>
      <c r="BP132" s="56"/>
      <c r="BQ132" s="56"/>
      <c r="BR132" s="56"/>
      <c r="BS132" s="56"/>
      <c r="BT132" s="56"/>
      <c r="BU132" s="56"/>
      <c r="BV132" s="56"/>
      <c r="BW132" s="56"/>
      <c r="BX132" s="56"/>
      <c r="BY132" s="56"/>
      <c r="BZ132" s="56"/>
      <c r="CA132" s="56"/>
      <c r="CB132" s="56"/>
      <c r="CC132" s="56"/>
      <c r="CD132" s="56"/>
      <c r="CE132" s="56"/>
      <c r="CF132" s="56"/>
      <c r="CG132" s="56"/>
      <c r="CH132" s="56"/>
      <c r="CI132" s="56"/>
      <c r="CJ132" s="56"/>
      <c r="CK132" s="56"/>
      <c r="CL132" s="56"/>
      <c r="CM132" s="56"/>
      <c r="CN132" s="56"/>
      <c r="CO132" s="56"/>
      <c r="CP132" s="56"/>
      <c r="CQ132" s="56"/>
      <c r="CR132" s="56"/>
      <c r="CS132" s="56"/>
      <c r="CT132" s="56"/>
      <c r="CU132" s="56"/>
      <c r="CV132" s="56"/>
      <c r="CW132" s="56"/>
      <c r="CX132" s="56"/>
      <c r="CY132" s="56"/>
      <c r="CZ132" s="56"/>
      <c r="DA132" s="56"/>
    </row>
    <row r="133" spans="1:105" s="2" customFormat="1" ht="10.5" customHeight="1" x14ac:dyDescent="0.25"/>
    <row r="134" spans="1:105" s="5" customFormat="1" ht="45" customHeight="1" x14ac:dyDescent="0.2">
      <c r="A134" s="53" t="s">
        <v>4</v>
      </c>
      <c r="B134" s="54"/>
      <c r="C134" s="54"/>
      <c r="D134" s="54"/>
      <c r="E134" s="54"/>
      <c r="F134" s="54"/>
      <c r="G134" s="55"/>
      <c r="H134" s="53" t="s">
        <v>63</v>
      </c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5"/>
      <c r="BD134" s="53" t="s">
        <v>89</v>
      </c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5"/>
      <c r="BT134" s="53" t="s">
        <v>90</v>
      </c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5"/>
      <c r="CJ134" s="53" t="s">
        <v>91</v>
      </c>
      <c r="CK134" s="54"/>
      <c r="CL134" s="54"/>
      <c r="CM134" s="54"/>
      <c r="CN134" s="54"/>
      <c r="CO134" s="54"/>
      <c r="CP134" s="54"/>
      <c r="CQ134" s="54"/>
      <c r="CR134" s="54"/>
      <c r="CS134" s="54"/>
      <c r="CT134" s="54"/>
      <c r="CU134" s="54"/>
      <c r="CV134" s="54"/>
      <c r="CW134" s="54"/>
      <c r="CX134" s="54"/>
      <c r="CY134" s="54"/>
      <c r="CZ134" s="54"/>
      <c r="DA134" s="55"/>
    </row>
    <row r="135" spans="1:105" s="6" customFormat="1" x14ac:dyDescent="0.2">
      <c r="A135" s="57">
        <v>1</v>
      </c>
      <c r="B135" s="57"/>
      <c r="C135" s="57"/>
      <c r="D135" s="57"/>
      <c r="E135" s="57"/>
      <c r="F135" s="57"/>
      <c r="G135" s="57"/>
      <c r="H135" s="57">
        <v>2</v>
      </c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>
        <v>3</v>
      </c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57">
        <v>4</v>
      </c>
      <c r="BU135" s="57"/>
      <c r="BV135" s="57"/>
      <c r="BW135" s="57"/>
      <c r="BX135" s="57"/>
      <c r="BY135" s="57"/>
      <c r="BZ135" s="57"/>
      <c r="CA135" s="57"/>
      <c r="CB135" s="57"/>
      <c r="CC135" s="57"/>
      <c r="CD135" s="57"/>
      <c r="CE135" s="57"/>
      <c r="CF135" s="57"/>
      <c r="CG135" s="57"/>
      <c r="CH135" s="57"/>
      <c r="CI135" s="57"/>
      <c r="CJ135" s="57">
        <v>5</v>
      </c>
      <c r="CK135" s="57"/>
      <c r="CL135" s="57"/>
      <c r="CM135" s="57"/>
      <c r="CN135" s="57"/>
      <c r="CO135" s="57"/>
      <c r="CP135" s="57"/>
      <c r="CQ135" s="57"/>
      <c r="CR135" s="57"/>
      <c r="CS135" s="57"/>
      <c r="CT135" s="57"/>
      <c r="CU135" s="57"/>
      <c r="CV135" s="57"/>
      <c r="CW135" s="57"/>
      <c r="CX135" s="57"/>
      <c r="CY135" s="57"/>
      <c r="CZ135" s="57"/>
      <c r="DA135" s="57"/>
    </row>
    <row r="136" spans="1:105" s="7" customFormat="1" ht="15" customHeight="1" x14ac:dyDescent="0.2">
      <c r="A136" s="45" t="s">
        <v>17</v>
      </c>
      <c r="B136" s="45"/>
      <c r="C136" s="45"/>
      <c r="D136" s="45"/>
      <c r="E136" s="45"/>
      <c r="F136" s="45"/>
      <c r="G136" s="45"/>
      <c r="H136" s="46" t="s">
        <v>124</v>
      </c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7">
        <v>2</v>
      </c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>
        <v>1</v>
      </c>
      <c r="BU136" s="47"/>
      <c r="BV136" s="47"/>
      <c r="BW136" s="47"/>
      <c r="BX136" s="47"/>
      <c r="BY136" s="47"/>
      <c r="BZ136" s="47"/>
      <c r="CA136" s="47"/>
      <c r="CB136" s="47"/>
      <c r="CC136" s="47"/>
      <c r="CD136" s="47"/>
      <c r="CE136" s="47"/>
      <c r="CF136" s="47"/>
      <c r="CG136" s="47"/>
      <c r="CH136" s="47"/>
      <c r="CI136" s="47"/>
      <c r="CJ136" s="44">
        <v>25000</v>
      </c>
      <c r="CK136" s="44"/>
      <c r="CL136" s="44"/>
      <c r="CM136" s="44"/>
      <c r="CN136" s="44"/>
      <c r="CO136" s="44"/>
      <c r="CP136" s="44"/>
      <c r="CQ136" s="44"/>
      <c r="CR136" s="44"/>
      <c r="CS136" s="44"/>
      <c r="CT136" s="44"/>
      <c r="CU136" s="44"/>
      <c r="CV136" s="44"/>
      <c r="CW136" s="44"/>
      <c r="CX136" s="44"/>
      <c r="CY136" s="44"/>
      <c r="CZ136" s="44"/>
      <c r="DA136" s="44"/>
    </row>
    <row r="137" spans="1:105" s="7" customFormat="1" ht="15" customHeight="1" x14ac:dyDescent="0.2">
      <c r="A137" s="45" t="s">
        <v>18</v>
      </c>
      <c r="B137" s="45"/>
      <c r="C137" s="45"/>
      <c r="D137" s="45"/>
      <c r="E137" s="45"/>
      <c r="F137" s="45"/>
      <c r="G137" s="45"/>
      <c r="H137" s="46" t="s">
        <v>189</v>
      </c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7">
        <v>1</v>
      </c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>
        <v>0</v>
      </c>
      <c r="BU137" s="47"/>
      <c r="BV137" s="47"/>
      <c r="BW137" s="47"/>
      <c r="BX137" s="47"/>
      <c r="BY137" s="47"/>
      <c r="BZ137" s="47"/>
      <c r="CA137" s="47"/>
      <c r="CB137" s="47"/>
      <c r="CC137" s="47"/>
      <c r="CD137" s="47"/>
      <c r="CE137" s="47"/>
      <c r="CF137" s="47"/>
      <c r="CG137" s="47"/>
      <c r="CH137" s="47"/>
      <c r="CI137" s="47"/>
      <c r="CJ137" s="44">
        <v>0</v>
      </c>
      <c r="CK137" s="44"/>
      <c r="CL137" s="44"/>
      <c r="CM137" s="44"/>
      <c r="CN137" s="44"/>
      <c r="CO137" s="44"/>
      <c r="CP137" s="44"/>
      <c r="CQ137" s="44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</row>
    <row r="138" spans="1:105" s="7" customFormat="1" ht="15" customHeight="1" x14ac:dyDescent="0.2">
      <c r="A138" s="45" t="s">
        <v>19</v>
      </c>
      <c r="B138" s="45"/>
      <c r="C138" s="45"/>
      <c r="D138" s="45"/>
      <c r="E138" s="45"/>
      <c r="F138" s="45"/>
      <c r="G138" s="45"/>
      <c r="H138" s="46" t="s">
        <v>136</v>
      </c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7">
        <v>2</v>
      </c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>
        <v>1</v>
      </c>
      <c r="BU138" s="47"/>
      <c r="BV138" s="47"/>
      <c r="BW138" s="47"/>
      <c r="BX138" s="47"/>
      <c r="BY138" s="47"/>
      <c r="BZ138" s="47"/>
      <c r="CA138" s="47"/>
      <c r="CB138" s="47"/>
      <c r="CC138" s="47"/>
      <c r="CD138" s="47"/>
      <c r="CE138" s="47"/>
      <c r="CF138" s="47"/>
      <c r="CG138" s="47"/>
      <c r="CH138" s="47"/>
      <c r="CI138" s="47"/>
      <c r="CJ138" s="44">
        <v>0</v>
      </c>
      <c r="CK138" s="44"/>
      <c r="CL138" s="44"/>
      <c r="CM138" s="44"/>
      <c r="CN138" s="44"/>
      <c r="CO138" s="44"/>
      <c r="CP138" s="44"/>
      <c r="CQ138" s="44"/>
      <c r="CR138" s="44"/>
      <c r="CS138" s="44"/>
      <c r="CT138" s="44"/>
      <c r="CU138" s="44"/>
      <c r="CV138" s="44"/>
      <c r="CW138" s="44"/>
      <c r="CX138" s="44"/>
      <c r="CY138" s="44"/>
      <c r="CZ138" s="44"/>
      <c r="DA138" s="44"/>
    </row>
    <row r="139" spans="1:105" s="7" customFormat="1" ht="15" customHeight="1" x14ac:dyDescent="0.2">
      <c r="A139" s="45" t="s">
        <v>23</v>
      </c>
      <c r="B139" s="45"/>
      <c r="C139" s="45"/>
      <c r="D139" s="45"/>
      <c r="E139" s="45"/>
      <c r="F139" s="45"/>
      <c r="G139" s="45"/>
      <c r="H139" s="46" t="s">
        <v>137</v>
      </c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7">
        <v>2</v>
      </c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>
        <v>1</v>
      </c>
      <c r="BU139" s="47"/>
      <c r="BV139" s="47"/>
      <c r="BW139" s="47"/>
      <c r="BX139" s="47"/>
      <c r="BY139" s="47"/>
      <c r="BZ139" s="47"/>
      <c r="CA139" s="47"/>
      <c r="CB139" s="47"/>
      <c r="CC139" s="47"/>
      <c r="CD139" s="47"/>
      <c r="CE139" s="47"/>
      <c r="CF139" s="47"/>
      <c r="CG139" s="47"/>
      <c r="CH139" s="47"/>
      <c r="CI139" s="47"/>
      <c r="CJ139" s="44">
        <v>5000</v>
      </c>
      <c r="CK139" s="44"/>
      <c r="CL139" s="44"/>
      <c r="CM139" s="44"/>
      <c r="CN139" s="44"/>
      <c r="CO139" s="44"/>
      <c r="CP139" s="44"/>
      <c r="CQ139" s="44"/>
      <c r="CR139" s="44"/>
      <c r="CS139" s="44"/>
      <c r="CT139" s="44"/>
      <c r="CU139" s="44"/>
      <c r="CV139" s="44"/>
      <c r="CW139" s="44"/>
      <c r="CX139" s="44"/>
      <c r="CY139" s="44"/>
      <c r="CZ139" s="44"/>
      <c r="DA139" s="44"/>
    </row>
    <row r="140" spans="1:105" s="7" customFormat="1" ht="15" customHeight="1" x14ac:dyDescent="0.2">
      <c r="A140" s="45" t="s">
        <v>116</v>
      </c>
      <c r="B140" s="45"/>
      <c r="C140" s="45"/>
      <c r="D140" s="45"/>
      <c r="E140" s="45"/>
      <c r="F140" s="45"/>
      <c r="G140" s="45"/>
      <c r="H140" s="46" t="s">
        <v>138</v>
      </c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7">
        <v>1</v>
      </c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>
        <v>12</v>
      </c>
      <c r="BU140" s="47"/>
      <c r="BV140" s="47"/>
      <c r="BW140" s="47"/>
      <c r="BX140" s="47"/>
      <c r="BY140" s="47"/>
      <c r="BZ140" s="47"/>
      <c r="CA140" s="47"/>
      <c r="CB140" s="47"/>
      <c r="CC140" s="47"/>
      <c r="CD140" s="47"/>
      <c r="CE140" s="47"/>
      <c r="CF140" s="47"/>
      <c r="CG140" s="47"/>
      <c r="CH140" s="47"/>
      <c r="CI140" s="47"/>
      <c r="CJ140" s="44">
        <v>50000</v>
      </c>
      <c r="CK140" s="44"/>
      <c r="CL140" s="44"/>
      <c r="CM140" s="44"/>
      <c r="CN140" s="44"/>
      <c r="CO140" s="44"/>
      <c r="CP140" s="44"/>
      <c r="CQ140" s="44"/>
      <c r="CR140" s="44"/>
      <c r="CS140" s="44"/>
      <c r="CT140" s="44"/>
      <c r="CU140" s="44"/>
      <c r="CV140" s="44"/>
      <c r="CW140" s="44"/>
      <c r="CX140" s="44"/>
      <c r="CY140" s="44"/>
      <c r="CZ140" s="44"/>
      <c r="DA140" s="44"/>
    </row>
    <row r="141" spans="1:105" s="7" customFormat="1" ht="15" customHeight="1" x14ac:dyDescent="0.2">
      <c r="A141" s="45" t="s">
        <v>142</v>
      </c>
      <c r="B141" s="45"/>
      <c r="C141" s="45"/>
      <c r="D141" s="45"/>
      <c r="E141" s="45"/>
      <c r="F141" s="45"/>
      <c r="G141" s="45"/>
      <c r="H141" s="46" t="s">
        <v>135</v>
      </c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7">
        <v>1</v>
      </c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>
        <v>12</v>
      </c>
      <c r="BU141" s="47"/>
      <c r="BV141" s="47"/>
      <c r="BW141" s="47"/>
      <c r="BX141" s="47"/>
      <c r="BY141" s="47"/>
      <c r="BZ141" s="47"/>
      <c r="CA141" s="47"/>
      <c r="CB141" s="47"/>
      <c r="CC141" s="47"/>
      <c r="CD141" s="47"/>
      <c r="CE141" s="47"/>
      <c r="CF141" s="47"/>
      <c r="CG141" s="47"/>
      <c r="CH141" s="47"/>
      <c r="CI141" s="47"/>
      <c r="CJ141" s="44">
        <v>120000</v>
      </c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</row>
    <row r="142" spans="1:105" s="7" customFormat="1" ht="15" customHeight="1" x14ac:dyDescent="0.2">
      <c r="A142" s="45" t="s">
        <v>143</v>
      </c>
      <c r="B142" s="45"/>
      <c r="C142" s="45"/>
      <c r="D142" s="45"/>
      <c r="E142" s="45"/>
      <c r="F142" s="45"/>
      <c r="G142" s="45"/>
      <c r="H142" s="46" t="s">
        <v>141</v>
      </c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7">
        <v>1</v>
      </c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>
        <v>12</v>
      </c>
      <c r="BU142" s="47"/>
      <c r="BV142" s="47"/>
      <c r="BW142" s="47"/>
      <c r="BX142" s="47"/>
      <c r="BY142" s="47"/>
      <c r="BZ142" s="47"/>
      <c r="CA142" s="47"/>
      <c r="CB142" s="47"/>
      <c r="CC142" s="47"/>
      <c r="CD142" s="47"/>
      <c r="CE142" s="47"/>
      <c r="CF142" s="47"/>
      <c r="CG142" s="47"/>
      <c r="CH142" s="47"/>
      <c r="CI142" s="47"/>
      <c r="CJ142" s="44">
        <v>5000</v>
      </c>
      <c r="CK142" s="44"/>
      <c r="CL142" s="44"/>
      <c r="CM142" s="44"/>
      <c r="CN142" s="44"/>
      <c r="CO142" s="44"/>
      <c r="CP142" s="44"/>
      <c r="CQ142" s="44"/>
      <c r="CR142" s="44"/>
      <c r="CS142" s="44"/>
      <c r="CT142" s="44"/>
      <c r="CU142" s="44"/>
      <c r="CV142" s="44"/>
      <c r="CW142" s="44"/>
      <c r="CX142" s="44"/>
      <c r="CY142" s="44"/>
      <c r="CZ142" s="44"/>
      <c r="DA142" s="44"/>
    </row>
    <row r="143" spans="1:105" s="7" customFormat="1" ht="15" customHeight="1" x14ac:dyDescent="0.2">
      <c r="A143" s="45" t="s">
        <v>146</v>
      </c>
      <c r="B143" s="45"/>
      <c r="C143" s="45"/>
      <c r="D143" s="45"/>
      <c r="E143" s="45"/>
      <c r="F143" s="45"/>
      <c r="G143" s="45"/>
      <c r="H143" s="46" t="s">
        <v>147</v>
      </c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7">
        <v>1</v>
      </c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>
        <v>1</v>
      </c>
      <c r="BU143" s="47"/>
      <c r="BV143" s="47"/>
      <c r="BW143" s="47"/>
      <c r="BX143" s="47"/>
      <c r="BY143" s="47"/>
      <c r="BZ143" s="47"/>
      <c r="CA143" s="47"/>
      <c r="CB143" s="47"/>
      <c r="CC143" s="47"/>
      <c r="CD143" s="47"/>
      <c r="CE143" s="47"/>
      <c r="CF143" s="47"/>
      <c r="CG143" s="47"/>
      <c r="CH143" s="47"/>
      <c r="CI143" s="47"/>
      <c r="CJ143" s="44">
        <v>5000</v>
      </c>
      <c r="CK143" s="44"/>
      <c r="CL143" s="44"/>
      <c r="CM143" s="44"/>
      <c r="CN143" s="44"/>
      <c r="CO143" s="44"/>
      <c r="CP143" s="44"/>
      <c r="CQ143" s="44"/>
      <c r="CR143" s="44"/>
      <c r="CS143" s="44"/>
      <c r="CT143" s="44"/>
      <c r="CU143" s="44"/>
      <c r="CV143" s="44"/>
      <c r="CW143" s="44"/>
      <c r="CX143" s="44"/>
      <c r="CY143" s="44"/>
      <c r="CZ143" s="44"/>
      <c r="DA143" s="44"/>
    </row>
    <row r="144" spans="1:105" s="7" customFormat="1" ht="15" customHeight="1" x14ac:dyDescent="0.2">
      <c r="A144" s="45" t="s">
        <v>167</v>
      </c>
      <c r="B144" s="45"/>
      <c r="C144" s="45"/>
      <c r="D144" s="45"/>
      <c r="E144" s="45"/>
      <c r="F144" s="45"/>
      <c r="G144" s="45"/>
      <c r="H144" s="46" t="s">
        <v>191</v>
      </c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7">
        <v>1</v>
      </c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>
        <v>1</v>
      </c>
      <c r="BU144" s="47"/>
      <c r="BV144" s="47"/>
      <c r="BW144" s="47"/>
      <c r="BX144" s="47"/>
      <c r="BY144" s="47"/>
      <c r="BZ144" s="47"/>
      <c r="CA144" s="47"/>
      <c r="CB144" s="47"/>
      <c r="CC144" s="47"/>
      <c r="CD144" s="47"/>
      <c r="CE144" s="47"/>
      <c r="CF144" s="47"/>
      <c r="CG144" s="47"/>
      <c r="CH144" s="47"/>
      <c r="CI144" s="47"/>
      <c r="CJ144" s="44">
        <v>0</v>
      </c>
      <c r="CK144" s="44"/>
      <c r="CL144" s="44"/>
      <c r="CM144" s="44"/>
      <c r="CN144" s="44"/>
      <c r="CO144" s="44"/>
      <c r="CP144" s="44"/>
      <c r="CQ144" s="44"/>
      <c r="CR144" s="44"/>
      <c r="CS144" s="44"/>
      <c r="CT144" s="44"/>
      <c r="CU144" s="44"/>
      <c r="CV144" s="44"/>
      <c r="CW144" s="44"/>
      <c r="CX144" s="44"/>
      <c r="CY144" s="44"/>
      <c r="CZ144" s="44"/>
      <c r="DA144" s="44"/>
    </row>
    <row r="145" spans="1:105" s="7" customFormat="1" ht="15" customHeight="1" x14ac:dyDescent="0.2">
      <c r="A145" s="45"/>
      <c r="B145" s="45"/>
      <c r="C145" s="45"/>
      <c r="D145" s="45"/>
      <c r="E145" s="45"/>
      <c r="F145" s="45"/>
      <c r="G145" s="45"/>
      <c r="H145" s="51" t="s">
        <v>15</v>
      </c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  <c r="AY145" s="51"/>
      <c r="AZ145" s="51"/>
      <c r="BA145" s="51"/>
      <c r="BB145" s="51"/>
      <c r="BC145" s="52"/>
      <c r="BD145" s="47" t="s">
        <v>16</v>
      </c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 t="s">
        <v>16</v>
      </c>
      <c r="BU145" s="47"/>
      <c r="BV145" s="47"/>
      <c r="BW145" s="47"/>
      <c r="BX145" s="47"/>
      <c r="BY145" s="47"/>
      <c r="BZ145" s="47"/>
      <c r="CA145" s="47"/>
      <c r="CB145" s="47"/>
      <c r="CC145" s="47"/>
      <c r="CD145" s="47"/>
      <c r="CE145" s="47"/>
      <c r="CF145" s="47"/>
      <c r="CG145" s="47"/>
      <c r="CH145" s="47"/>
      <c r="CI145" s="47"/>
      <c r="CJ145" s="44">
        <f>SUM(CJ136:DA144)</f>
        <v>210000</v>
      </c>
      <c r="CK145" s="44"/>
      <c r="CL145" s="44"/>
      <c r="CM145" s="44"/>
      <c r="CN145" s="44"/>
      <c r="CO145" s="44"/>
      <c r="CP145" s="44"/>
      <c r="CQ145" s="44"/>
      <c r="CR145" s="44"/>
      <c r="CS145" s="44"/>
      <c r="CT145" s="44"/>
      <c r="CU145" s="44"/>
      <c r="CV145" s="44"/>
      <c r="CW145" s="44"/>
      <c r="CX145" s="44"/>
      <c r="CY145" s="44"/>
      <c r="CZ145" s="44"/>
      <c r="DA145" s="44"/>
    </row>
    <row r="146" spans="1:105" s="2" customFormat="1" ht="12" customHeight="1" x14ac:dyDescent="0.25"/>
    <row r="147" spans="1:105" s="4" customFormat="1" ht="14.25" x14ac:dyDescent="0.2">
      <c r="A147" s="56" t="s">
        <v>92</v>
      </c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  <c r="AU147" s="56"/>
      <c r="AV147" s="56"/>
      <c r="AW147" s="56"/>
      <c r="AX147" s="56"/>
      <c r="AY147" s="56"/>
      <c r="AZ147" s="56"/>
      <c r="BA147" s="56"/>
      <c r="BB147" s="56"/>
      <c r="BC147" s="56"/>
      <c r="BD147" s="56"/>
      <c r="BE147" s="56"/>
      <c r="BF147" s="56"/>
      <c r="BG147" s="56"/>
      <c r="BH147" s="56"/>
      <c r="BI147" s="56"/>
      <c r="BJ147" s="56"/>
      <c r="BK147" s="56"/>
      <c r="BL147" s="56"/>
      <c r="BM147" s="56"/>
      <c r="BN147" s="56"/>
      <c r="BO147" s="56"/>
      <c r="BP147" s="56"/>
      <c r="BQ147" s="56"/>
      <c r="BR147" s="56"/>
      <c r="BS147" s="56"/>
      <c r="BT147" s="56"/>
      <c r="BU147" s="56"/>
      <c r="BV147" s="56"/>
      <c r="BW147" s="56"/>
      <c r="BX147" s="56"/>
      <c r="BY147" s="56"/>
      <c r="BZ147" s="56"/>
      <c r="CA147" s="56"/>
      <c r="CB147" s="56"/>
      <c r="CC147" s="56"/>
      <c r="CD147" s="56"/>
      <c r="CE147" s="56"/>
      <c r="CF147" s="56"/>
      <c r="CG147" s="56"/>
      <c r="CH147" s="56"/>
      <c r="CI147" s="56"/>
      <c r="CJ147" s="56"/>
      <c r="CK147" s="56"/>
      <c r="CL147" s="56"/>
      <c r="CM147" s="56"/>
      <c r="CN147" s="56"/>
      <c r="CO147" s="56"/>
      <c r="CP147" s="56"/>
      <c r="CQ147" s="56"/>
      <c r="CR147" s="56"/>
      <c r="CS147" s="56"/>
      <c r="CT147" s="56"/>
      <c r="CU147" s="56"/>
      <c r="CV147" s="56"/>
      <c r="CW147" s="56"/>
      <c r="CX147" s="56"/>
      <c r="CY147" s="56"/>
      <c r="CZ147" s="56"/>
      <c r="DA147" s="56"/>
    </row>
    <row r="148" spans="1:105" s="2" customFormat="1" ht="10.5" customHeight="1" x14ac:dyDescent="0.25"/>
    <row r="149" spans="1:105" s="2" customFormat="1" ht="30" customHeight="1" x14ac:dyDescent="0.25">
      <c r="A149" s="53" t="s">
        <v>4</v>
      </c>
      <c r="B149" s="54"/>
      <c r="C149" s="54"/>
      <c r="D149" s="54"/>
      <c r="E149" s="54"/>
      <c r="F149" s="54"/>
      <c r="G149" s="55"/>
      <c r="H149" s="53" t="s">
        <v>63</v>
      </c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5"/>
      <c r="BT149" s="53" t="s">
        <v>93</v>
      </c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5"/>
      <c r="CJ149" s="53" t="s">
        <v>94</v>
      </c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5"/>
    </row>
    <row r="150" spans="1:105" x14ac:dyDescent="0.2">
      <c r="A150" s="57">
        <v>1</v>
      </c>
      <c r="B150" s="57"/>
      <c r="C150" s="57"/>
      <c r="D150" s="57"/>
      <c r="E150" s="57"/>
      <c r="F150" s="57"/>
      <c r="G150" s="57"/>
      <c r="H150" s="57">
        <v>2</v>
      </c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  <c r="BF150" s="57"/>
      <c r="BG150" s="57"/>
      <c r="BH150" s="57"/>
      <c r="BI150" s="57"/>
      <c r="BJ150" s="57"/>
      <c r="BK150" s="57"/>
      <c r="BL150" s="57"/>
      <c r="BM150" s="57"/>
      <c r="BN150" s="57"/>
      <c r="BO150" s="57"/>
      <c r="BP150" s="57"/>
      <c r="BQ150" s="57"/>
      <c r="BR150" s="57"/>
      <c r="BS150" s="57"/>
      <c r="BT150" s="57">
        <v>3</v>
      </c>
      <c r="BU150" s="57"/>
      <c r="BV150" s="57"/>
      <c r="BW150" s="57"/>
      <c r="BX150" s="57"/>
      <c r="BY150" s="57"/>
      <c r="BZ150" s="57"/>
      <c r="CA150" s="57"/>
      <c r="CB150" s="57"/>
      <c r="CC150" s="57"/>
      <c r="CD150" s="57"/>
      <c r="CE150" s="57"/>
      <c r="CF150" s="57"/>
      <c r="CG150" s="57"/>
      <c r="CH150" s="57"/>
      <c r="CI150" s="57"/>
      <c r="CJ150" s="57">
        <v>4</v>
      </c>
      <c r="CK150" s="57"/>
      <c r="CL150" s="57"/>
      <c r="CM150" s="57"/>
      <c r="CN150" s="57"/>
      <c r="CO150" s="57"/>
      <c r="CP150" s="57"/>
      <c r="CQ150" s="57"/>
      <c r="CR150" s="57"/>
      <c r="CS150" s="57"/>
      <c r="CT150" s="57"/>
      <c r="CU150" s="57"/>
      <c r="CV150" s="57"/>
      <c r="CW150" s="57"/>
      <c r="CX150" s="57"/>
      <c r="CY150" s="57"/>
      <c r="CZ150" s="57"/>
      <c r="DA150" s="57"/>
    </row>
    <row r="151" spans="1:105" s="2" customFormat="1" ht="15" customHeight="1" x14ac:dyDescent="0.25">
      <c r="A151" s="45" t="s">
        <v>17</v>
      </c>
      <c r="B151" s="45"/>
      <c r="C151" s="45"/>
      <c r="D151" s="45"/>
      <c r="E151" s="45"/>
      <c r="F151" s="45"/>
      <c r="G151" s="45"/>
      <c r="H151" s="48" t="s">
        <v>123</v>
      </c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50"/>
      <c r="BT151" s="47">
        <v>1</v>
      </c>
      <c r="BU151" s="47"/>
      <c r="BV151" s="47"/>
      <c r="BW151" s="47"/>
      <c r="BX151" s="47"/>
      <c r="BY151" s="47"/>
      <c r="BZ151" s="47"/>
      <c r="CA151" s="47"/>
      <c r="CB151" s="47"/>
      <c r="CC151" s="47"/>
      <c r="CD151" s="47"/>
      <c r="CE151" s="47"/>
      <c r="CF151" s="47"/>
      <c r="CG151" s="47"/>
      <c r="CH151" s="47"/>
      <c r="CI151" s="47"/>
      <c r="CJ151" s="44">
        <v>112228</v>
      </c>
      <c r="CK151" s="44"/>
      <c r="CL151" s="44"/>
      <c r="CM151" s="44"/>
      <c r="CN151" s="44"/>
      <c r="CO151" s="44"/>
      <c r="CP151" s="44"/>
      <c r="CQ151" s="44"/>
      <c r="CR151" s="44"/>
      <c r="CS151" s="44"/>
      <c r="CT151" s="44"/>
      <c r="CU151" s="44"/>
      <c r="CV151" s="44"/>
      <c r="CW151" s="44"/>
      <c r="CX151" s="44"/>
      <c r="CY151" s="44"/>
      <c r="CZ151" s="44"/>
      <c r="DA151" s="44"/>
    </row>
    <row r="152" spans="1:105" s="2" customFormat="1" ht="15" customHeight="1" x14ac:dyDescent="0.25">
      <c r="A152" s="45" t="s">
        <v>18</v>
      </c>
      <c r="B152" s="45"/>
      <c r="C152" s="45"/>
      <c r="D152" s="45"/>
      <c r="E152" s="45"/>
      <c r="F152" s="45"/>
      <c r="G152" s="45"/>
      <c r="H152" s="48" t="s">
        <v>124</v>
      </c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50"/>
      <c r="BT152" s="47">
        <v>1</v>
      </c>
      <c r="BU152" s="47"/>
      <c r="BV152" s="47"/>
      <c r="BW152" s="47"/>
      <c r="BX152" s="47"/>
      <c r="BY152" s="47"/>
      <c r="BZ152" s="47"/>
      <c r="CA152" s="47"/>
      <c r="CB152" s="47"/>
      <c r="CC152" s="47"/>
      <c r="CD152" s="47"/>
      <c r="CE152" s="47"/>
      <c r="CF152" s="47"/>
      <c r="CG152" s="47"/>
      <c r="CH152" s="47"/>
      <c r="CI152" s="47"/>
      <c r="CJ152" s="44">
        <v>0</v>
      </c>
      <c r="CK152" s="44"/>
      <c r="CL152" s="44"/>
      <c r="CM152" s="44"/>
      <c r="CN152" s="44"/>
      <c r="CO152" s="44"/>
      <c r="CP152" s="44"/>
      <c r="CQ152" s="44"/>
      <c r="CR152" s="44"/>
      <c r="CS152" s="44"/>
      <c r="CT152" s="44"/>
      <c r="CU152" s="44"/>
      <c r="CV152" s="44"/>
      <c r="CW152" s="44"/>
      <c r="CX152" s="44"/>
      <c r="CY152" s="44"/>
      <c r="CZ152" s="44"/>
      <c r="DA152" s="44"/>
    </row>
    <row r="153" spans="1:105" s="2" customFormat="1" ht="15" customHeight="1" x14ac:dyDescent="0.25">
      <c r="A153" s="45" t="s">
        <v>19</v>
      </c>
      <c r="B153" s="45"/>
      <c r="C153" s="45"/>
      <c r="D153" s="45"/>
      <c r="E153" s="45"/>
      <c r="F153" s="45"/>
      <c r="G153" s="45"/>
      <c r="H153" s="48" t="s">
        <v>139</v>
      </c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  <c r="BR153" s="49"/>
      <c r="BS153" s="50"/>
      <c r="BT153" s="47">
        <v>1</v>
      </c>
      <c r="BU153" s="47"/>
      <c r="BV153" s="47"/>
      <c r="BW153" s="47"/>
      <c r="BX153" s="47"/>
      <c r="BY153" s="47"/>
      <c r="BZ153" s="47"/>
      <c r="CA153" s="47"/>
      <c r="CB153" s="47"/>
      <c r="CC153" s="47"/>
      <c r="CD153" s="47"/>
      <c r="CE153" s="47"/>
      <c r="CF153" s="47"/>
      <c r="CG153" s="47"/>
      <c r="CH153" s="47"/>
      <c r="CI153" s="47"/>
      <c r="CJ153" s="44">
        <v>10000</v>
      </c>
      <c r="CK153" s="44"/>
      <c r="CL153" s="44"/>
      <c r="CM153" s="44"/>
      <c r="CN153" s="44"/>
      <c r="CO153" s="44"/>
      <c r="CP153" s="44"/>
      <c r="CQ153" s="44"/>
      <c r="CR153" s="44"/>
      <c r="CS153" s="44"/>
      <c r="CT153" s="44"/>
      <c r="CU153" s="44"/>
      <c r="CV153" s="44"/>
      <c r="CW153" s="44"/>
      <c r="CX153" s="44"/>
      <c r="CY153" s="44"/>
      <c r="CZ153" s="44"/>
      <c r="DA153" s="44"/>
    </row>
    <row r="154" spans="1:105" s="2" customFormat="1" ht="15" customHeight="1" x14ac:dyDescent="0.25">
      <c r="A154" s="45" t="s">
        <v>23</v>
      </c>
      <c r="B154" s="45"/>
      <c r="C154" s="45"/>
      <c r="D154" s="45"/>
      <c r="E154" s="45"/>
      <c r="F154" s="45"/>
      <c r="G154" s="45"/>
      <c r="H154" s="48" t="s">
        <v>125</v>
      </c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  <c r="BR154" s="49"/>
      <c r="BS154" s="50"/>
      <c r="BT154" s="47">
        <v>1</v>
      </c>
      <c r="BU154" s="47"/>
      <c r="BV154" s="47"/>
      <c r="BW154" s="47"/>
      <c r="BX154" s="47"/>
      <c r="BY154" s="47"/>
      <c r="BZ154" s="47"/>
      <c r="CA154" s="47"/>
      <c r="CB154" s="47"/>
      <c r="CC154" s="47"/>
      <c r="CD154" s="47"/>
      <c r="CE154" s="47"/>
      <c r="CF154" s="47"/>
      <c r="CG154" s="47"/>
      <c r="CH154" s="47"/>
      <c r="CI154" s="47"/>
      <c r="CJ154" s="44">
        <v>72600</v>
      </c>
      <c r="CK154" s="44"/>
      <c r="CL154" s="44"/>
      <c r="CM154" s="44"/>
      <c r="CN154" s="44"/>
      <c r="CO154" s="44"/>
      <c r="CP154" s="44"/>
      <c r="CQ154" s="44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</row>
    <row r="155" spans="1:105" s="2" customFormat="1" ht="15" customHeight="1" x14ac:dyDescent="0.25">
      <c r="A155" s="45" t="s">
        <v>116</v>
      </c>
      <c r="B155" s="45"/>
      <c r="C155" s="45"/>
      <c r="D155" s="45"/>
      <c r="E155" s="45"/>
      <c r="F155" s="45"/>
      <c r="G155" s="45"/>
      <c r="H155" s="48" t="s">
        <v>172</v>
      </c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50"/>
      <c r="BT155" s="47">
        <v>1</v>
      </c>
      <c r="BU155" s="47"/>
      <c r="BV155" s="47"/>
      <c r="BW155" s="47"/>
      <c r="BX155" s="47"/>
      <c r="BY155" s="47"/>
      <c r="BZ155" s="47"/>
      <c r="CA155" s="47"/>
      <c r="CB155" s="47"/>
      <c r="CC155" s="47"/>
      <c r="CD155" s="47"/>
      <c r="CE155" s="47"/>
      <c r="CF155" s="47"/>
      <c r="CG155" s="47"/>
      <c r="CH155" s="47"/>
      <c r="CI155" s="47"/>
      <c r="CJ155" s="44">
        <v>7000</v>
      </c>
      <c r="CK155" s="44"/>
      <c r="CL155" s="44"/>
      <c r="CM155" s="44"/>
      <c r="CN155" s="44"/>
      <c r="CO155" s="44"/>
      <c r="CP155" s="44"/>
      <c r="CQ155" s="44"/>
      <c r="CR155" s="44"/>
      <c r="CS155" s="44"/>
      <c r="CT155" s="44"/>
      <c r="CU155" s="44"/>
      <c r="CV155" s="44"/>
      <c r="CW155" s="44"/>
      <c r="CX155" s="44"/>
      <c r="CY155" s="44"/>
      <c r="CZ155" s="44"/>
      <c r="DA155" s="44"/>
    </row>
    <row r="156" spans="1:105" s="2" customFormat="1" ht="15" customHeight="1" x14ac:dyDescent="0.25">
      <c r="A156" s="45" t="s">
        <v>142</v>
      </c>
      <c r="B156" s="45"/>
      <c r="C156" s="45"/>
      <c r="D156" s="45"/>
      <c r="E156" s="45"/>
      <c r="F156" s="45"/>
      <c r="G156" s="45"/>
      <c r="H156" s="48" t="s">
        <v>144</v>
      </c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  <c r="BM156" s="49"/>
      <c r="BN156" s="49"/>
      <c r="BO156" s="49"/>
      <c r="BP156" s="49"/>
      <c r="BQ156" s="49"/>
      <c r="BR156" s="49"/>
      <c r="BS156" s="50"/>
      <c r="BT156" s="47">
        <v>1</v>
      </c>
      <c r="BU156" s="47"/>
      <c r="BV156" s="47"/>
      <c r="BW156" s="47"/>
      <c r="BX156" s="47"/>
      <c r="BY156" s="47"/>
      <c r="BZ156" s="47"/>
      <c r="CA156" s="47"/>
      <c r="CB156" s="47"/>
      <c r="CC156" s="47"/>
      <c r="CD156" s="47"/>
      <c r="CE156" s="47"/>
      <c r="CF156" s="47"/>
      <c r="CG156" s="47"/>
      <c r="CH156" s="47"/>
      <c r="CI156" s="47"/>
      <c r="CJ156" s="44">
        <v>0</v>
      </c>
      <c r="CK156" s="44"/>
      <c r="CL156" s="44"/>
      <c r="CM156" s="44"/>
      <c r="CN156" s="44"/>
      <c r="CO156" s="44"/>
      <c r="CP156" s="44"/>
      <c r="CQ156" s="44"/>
      <c r="CR156" s="44"/>
      <c r="CS156" s="44"/>
      <c r="CT156" s="44"/>
      <c r="CU156" s="44"/>
      <c r="CV156" s="44"/>
      <c r="CW156" s="44"/>
      <c r="CX156" s="44"/>
      <c r="CY156" s="44"/>
      <c r="CZ156" s="44"/>
      <c r="DA156" s="44"/>
    </row>
    <row r="157" spans="1:105" s="2" customFormat="1" ht="15" customHeight="1" x14ac:dyDescent="0.25">
      <c r="A157" s="45" t="s">
        <v>143</v>
      </c>
      <c r="B157" s="45"/>
      <c r="C157" s="45"/>
      <c r="D157" s="45"/>
      <c r="E157" s="45"/>
      <c r="F157" s="45"/>
      <c r="G157" s="45"/>
      <c r="H157" s="48" t="s">
        <v>171</v>
      </c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49"/>
      <c r="BJ157" s="49"/>
      <c r="BK157" s="49"/>
      <c r="BL157" s="49"/>
      <c r="BM157" s="49"/>
      <c r="BN157" s="49"/>
      <c r="BO157" s="49"/>
      <c r="BP157" s="49"/>
      <c r="BQ157" s="49"/>
      <c r="BR157" s="49"/>
      <c r="BS157" s="50"/>
      <c r="BT157" s="47">
        <v>1</v>
      </c>
      <c r="BU157" s="47"/>
      <c r="BV157" s="47"/>
      <c r="BW157" s="47"/>
      <c r="BX157" s="47"/>
      <c r="BY157" s="47"/>
      <c r="BZ157" s="47"/>
      <c r="CA157" s="47"/>
      <c r="CB157" s="47"/>
      <c r="CC157" s="47"/>
      <c r="CD157" s="47"/>
      <c r="CE157" s="47"/>
      <c r="CF157" s="47"/>
      <c r="CG157" s="47"/>
      <c r="CH157" s="47"/>
      <c r="CI157" s="47"/>
      <c r="CJ157" s="44">
        <v>5500</v>
      </c>
      <c r="CK157" s="44"/>
      <c r="CL157" s="44"/>
      <c r="CM157" s="44"/>
      <c r="CN157" s="44"/>
      <c r="CO157" s="44"/>
      <c r="CP157" s="44"/>
      <c r="CQ157" s="44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</row>
    <row r="158" spans="1:105" s="2" customFormat="1" ht="15" customHeight="1" x14ac:dyDescent="0.25">
      <c r="A158" s="45" t="s">
        <v>146</v>
      </c>
      <c r="B158" s="45"/>
      <c r="C158" s="45"/>
      <c r="D158" s="45"/>
      <c r="E158" s="45"/>
      <c r="F158" s="45"/>
      <c r="G158" s="45"/>
      <c r="H158" s="48" t="s">
        <v>145</v>
      </c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  <c r="BF158" s="49"/>
      <c r="BG158" s="49"/>
      <c r="BH158" s="49"/>
      <c r="BI158" s="49"/>
      <c r="BJ158" s="49"/>
      <c r="BK158" s="49"/>
      <c r="BL158" s="49"/>
      <c r="BM158" s="49"/>
      <c r="BN158" s="49"/>
      <c r="BO158" s="49"/>
      <c r="BP158" s="49"/>
      <c r="BQ158" s="49"/>
      <c r="BR158" s="49"/>
      <c r="BS158" s="50"/>
      <c r="BT158" s="47">
        <v>1</v>
      </c>
      <c r="BU158" s="47"/>
      <c r="BV158" s="47"/>
      <c r="BW158" s="47"/>
      <c r="BX158" s="47"/>
      <c r="BY158" s="47"/>
      <c r="BZ158" s="47"/>
      <c r="CA158" s="47"/>
      <c r="CB158" s="47"/>
      <c r="CC158" s="47"/>
      <c r="CD158" s="47"/>
      <c r="CE158" s="47"/>
      <c r="CF158" s="47"/>
      <c r="CG158" s="47"/>
      <c r="CH158" s="47"/>
      <c r="CI158" s="47"/>
      <c r="CJ158" s="44">
        <v>0</v>
      </c>
      <c r="CK158" s="44"/>
      <c r="CL158" s="44"/>
      <c r="CM158" s="44"/>
      <c r="CN158" s="44"/>
      <c r="CO158" s="44"/>
      <c r="CP158" s="44"/>
      <c r="CQ158" s="44"/>
      <c r="CR158" s="44"/>
      <c r="CS158" s="44"/>
      <c r="CT158" s="44"/>
      <c r="CU158" s="44"/>
      <c r="CV158" s="44"/>
      <c r="CW158" s="44"/>
      <c r="CX158" s="44"/>
      <c r="CY158" s="44"/>
      <c r="CZ158" s="44"/>
      <c r="DA158" s="44"/>
    </row>
    <row r="159" spans="1:105" s="2" customFormat="1" ht="15" customHeight="1" x14ac:dyDescent="0.25">
      <c r="A159" s="45" t="s">
        <v>167</v>
      </c>
      <c r="B159" s="45"/>
      <c r="C159" s="45"/>
      <c r="D159" s="45"/>
      <c r="E159" s="45"/>
      <c r="F159" s="45"/>
      <c r="G159" s="45"/>
      <c r="H159" s="48" t="s">
        <v>169</v>
      </c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49"/>
      <c r="BN159" s="49"/>
      <c r="BO159" s="49"/>
      <c r="BP159" s="49"/>
      <c r="BQ159" s="49"/>
      <c r="BR159" s="49"/>
      <c r="BS159" s="50"/>
      <c r="BT159" s="47">
        <v>1</v>
      </c>
      <c r="BU159" s="47"/>
      <c r="BV159" s="47"/>
      <c r="BW159" s="47"/>
      <c r="BX159" s="47"/>
      <c r="BY159" s="47"/>
      <c r="BZ159" s="47"/>
      <c r="CA159" s="47"/>
      <c r="CB159" s="47"/>
      <c r="CC159" s="47"/>
      <c r="CD159" s="47"/>
      <c r="CE159" s="47"/>
      <c r="CF159" s="47"/>
      <c r="CG159" s="47"/>
      <c r="CH159" s="47"/>
      <c r="CI159" s="47"/>
      <c r="CJ159" s="44">
        <v>0</v>
      </c>
      <c r="CK159" s="44"/>
      <c r="CL159" s="44"/>
      <c r="CM159" s="44"/>
      <c r="CN159" s="44"/>
      <c r="CO159" s="44"/>
      <c r="CP159" s="44"/>
      <c r="CQ159" s="44"/>
      <c r="CR159" s="44"/>
      <c r="CS159" s="44"/>
      <c r="CT159" s="44"/>
      <c r="CU159" s="44"/>
      <c r="CV159" s="44"/>
      <c r="CW159" s="44"/>
      <c r="CX159" s="44"/>
      <c r="CY159" s="44"/>
      <c r="CZ159" s="44"/>
      <c r="DA159" s="44"/>
    </row>
    <row r="160" spans="1:105" s="2" customFormat="1" ht="15" customHeight="1" x14ac:dyDescent="0.25">
      <c r="A160" s="45" t="s">
        <v>168</v>
      </c>
      <c r="B160" s="45"/>
      <c r="C160" s="45"/>
      <c r="D160" s="45"/>
      <c r="E160" s="45"/>
      <c r="F160" s="45"/>
      <c r="G160" s="45"/>
      <c r="H160" s="48" t="s">
        <v>190</v>
      </c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49"/>
      <c r="BN160" s="49"/>
      <c r="BO160" s="49"/>
      <c r="BP160" s="49"/>
      <c r="BQ160" s="49"/>
      <c r="BR160" s="49"/>
      <c r="BS160" s="50"/>
      <c r="BT160" s="47">
        <v>1</v>
      </c>
      <c r="BU160" s="47"/>
      <c r="BV160" s="47"/>
      <c r="BW160" s="47"/>
      <c r="BX160" s="47"/>
      <c r="BY160" s="47"/>
      <c r="BZ160" s="47"/>
      <c r="CA160" s="47"/>
      <c r="CB160" s="47"/>
      <c r="CC160" s="47"/>
      <c r="CD160" s="47"/>
      <c r="CE160" s="47"/>
      <c r="CF160" s="47"/>
      <c r="CG160" s="47"/>
      <c r="CH160" s="47"/>
      <c r="CI160" s="47"/>
      <c r="CJ160" s="44">
        <v>0</v>
      </c>
      <c r="CK160" s="44"/>
      <c r="CL160" s="44"/>
      <c r="CM160" s="44"/>
      <c r="CN160" s="44"/>
      <c r="CO160" s="44"/>
      <c r="CP160" s="44"/>
      <c r="CQ160" s="44"/>
      <c r="CR160" s="44"/>
      <c r="CS160" s="44"/>
      <c r="CT160" s="44"/>
      <c r="CU160" s="44"/>
      <c r="CV160" s="44"/>
      <c r="CW160" s="44"/>
      <c r="CX160" s="44"/>
      <c r="CY160" s="44"/>
      <c r="CZ160" s="44"/>
      <c r="DA160" s="44"/>
    </row>
    <row r="161" spans="1:161" s="2" customFormat="1" ht="15" customHeight="1" x14ac:dyDescent="0.25">
      <c r="A161" s="45"/>
      <c r="B161" s="45"/>
      <c r="C161" s="45"/>
      <c r="D161" s="45"/>
      <c r="E161" s="45"/>
      <c r="F161" s="45"/>
      <c r="G161" s="45"/>
      <c r="H161" s="110" t="s">
        <v>15</v>
      </c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11"/>
      <c r="AD161" s="111"/>
      <c r="AE161" s="111"/>
      <c r="AF161" s="111"/>
      <c r="AG161" s="111"/>
      <c r="AH161" s="111"/>
      <c r="AI161" s="111"/>
      <c r="AJ161" s="111"/>
      <c r="AK161" s="111"/>
      <c r="AL161" s="111"/>
      <c r="AM161" s="111"/>
      <c r="AN161" s="111"/>
      <c r="AO161" s="111"/>
      <c r="AP161" s="111"/>
      <c r="AQ161" s="111"/>
      <c r="AR161" s="111"/>
      <c r="AS161" s="111"/>
      <c r="AT161" s="111"/>
      <c r="AU161" s="111"/>
      <c r="AV161" s="111"/>
      <c r="AW161" s="111"/>
      <c r="AX161" s="111"/>
      <c r="AY161" s="111"/>
      <c r="AZ161" s="111"/>
      <c r="BA161" s="111"/>
      <c r="BB161" s="111"/>
      <c r="BC161" s="111"/>
      <c r="BD161" s="111"/>
      <c r="BE161" s="111"/>
      <c r="BF161" s="111"/>
      <c r="BG161" s="111"/>
      <c r="BH161" s="111"/>
      <c r="BI161" s="111"/>
      <c r="BJ161" s="111"/>
      <c r="BK161" s="111"/>
      <c r="BL161" s="111"/>
      <c r="BM161" s="111"/>
      <c r="BN161" s="111"/>
      <c r="BO161" s="111"/>
      <c r="BP161" s="111"/>
      <c r="BQ161" s="111"/>
      <c r="BR161" s="111"/>
      <c r="BS161" s="112"/>
      <c r="BT161" s="47" t="s">
        <v>16</v>
      </c>
      <c r="BU161" s="47"/>
      <c r="BV161" s="47"/>
      <c r="BW161" s="47"/>
      <c r="BX161" s="47"/>
      <c r="BY161" s="47"/>
      <c r="BZ161" s="47"/>
      <c r="CA161" s="47"/>
      <c r="CB161" s="47"/>
      <c r="CC161" s="47"/>
      <c r="CD161" s="47"/>
      <c r="CE161" s="47"/>
      <c r="CF161" s="47"/>
      <c r="CG161" s="47"/>
      <c r="CH161" s="47"/>
      <c r="CI161" s="47"/>
      <c r="CJ161" s="44">
        <f>SUM(CJ151:DA160)</f>
        <v>207328</v>
      </c>
      <c r="CK161" s="44"/>
      <c r="CL161" s="44"/>
      <c r="CM161" s="44"/>
      <c r="CN161" s="44"/>
      <c r="CO161" s="44"/>
      <c r="CP161" s="44"/>
      <c r="CQ161" s="44"/>
      <c r="CR161" s="44"/>
      <c r="CS161" s="44"/>
      <c r="CT161" s="44"/>
      <c r="CU161" s="44"/>
      <c r="CV161" s="44"/>
      <c r="CW161" s="44"/>
      <c r="CX161" s="44"/>
      <c r="CY161" s="44"/>
      <c r="CZ161" s="44"/>
      <c r="DA161" s="44"/>
    </row>
    <row r="162" spans="1:161" s="2" customFormat="1" ht="12" customHeight="1" x14ac:dyDescent="0.25"/>
    <row r="163" spans="1:161" s="4" customFormat="1" ht="28.5" customHeight="1" x14ac:dyDescent="0.2">
      <c r="A163" s="60" t="s">
        <v>95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  <c r="AQ163" s="60"/>
      <c r="AR163" s="60"/>
      <c r="AS163" s="60"/>
      <c r="AT163" s="60"/>
      <c r="AU163" s="60"/>
      <c r="AV163" s="60"/>
      <c r="AW163" s="60"/>
      <c r="AX163" s="60"/>
      <c r="AY163" s="60"/>
      <c r="AZ163" s="60"/>
      <c r="BA163" s="60"/>
      <c r="BB163" s="60"/>
      <c r="BC163" s="60"/>
      <c r="BD163" s="60"/>
      <c r="BE163" s="60"/>
      <c r="BF163" s="60"/>
      <c r="BG163" s="60"/>
      <c r="BH163" s="60"/>
      <c r="BI163" s="60"/>
      <c r="BJ163" s="60"/>
      <c r="BK163" s="60"/>
      <c r="BL163" s="60"/>
      <c r="BM163" s="60"/>
      <c r="BN163" s="60"/>
      <c r="BO163" s="60"/>
      <c r="BP163" s="60"/>
      <c r="BQ163" s="60"/>
      <c r="BR163" s="60"/>
      <c r="BS163" s="60"/>
      <c r="BT163" s="60"/>
      <c r="BU163" s="60"/>
      <c r="BV163" s="60"/>
      <c r="BW163" s="60"/>
      <c r="BX163" s="60"/>
      <c r="BY163" s="60"/>
      <c r="BZ163" s="60"/>
      <c r="CA163" s="60"/>
      <c r="CB163" s="60"/>
      <c r="CC163" s="60"/>
      <c r="CD163" s="60"/>
      <c r="CE163" s="60"/>
      <c r="CF163" s="60"/>
      <c r="CG163" s="60"/>
      <c r="CH163" s="60"/>
      <c r="CI163" s="60"/>
      <c r="CJ163" s="60"/>
      <c r="CK163" s="60"/>
      <c r="CL163" s="60"/>
      <c r="CM163" s="60"/>
      <c r="CN163" s="60"/>
      <c r="CO163" s="60"/>
      <c r="CP163" s="60"/>
      <c r="CQ163" s="60"/>
      <c r="CR163" s="60"/>
      <c r="CS163" s="60"/>
      <c r="CT163" s="60"/>
      <c r="CU163" s="60"/>
      <c r="CV163" s="60"/>
      <c r="CW163" s="60"/>
      <c r="CX163" s="60"/>
      <c r="CY163" s="60"/>
      <c r="CZ163" s="60"/>
      <c r="DA163" s="60"/>
    </row>
    <row r="164" spans="1:161" s="2" customFormat="1" ht="10.5" customHeight="1" x14ac:dyDescent="0.25"/>
    <row r="165" spans="1:161" s="5" customFormat="1" ht="30" customHeight="1" x14ac:dyDescent="0.2">
      <c r="A165" s="53" t="s">
        <v>4</v>
      </c>
      <c r="B165" s="54"/>
      <c r="C165" s="54"/>
      <c r="D165" s="54"/>
      <c r="E165" s="54"/>
      <c r="F165" s="54"/>
      <c r="G165" s="55"/>
      <c r="H165" s="53" t="s">
        <v>63</v>
      </c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5"/>
      <c r="BD165" s="53" t="s">
        <v>85</v>
      </c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5"/>
      <c r="BT165" s="53" t="s">
        <v>96</v>
      </c>
      <c r="BU165" s="54"/>
      <c r="BV165" s="54"/>
      <c r="BW165" s="54"/>
      <c r="BX165" s="54"/>
      <c r="BY165" s="54"/>
      <c r="BZ165" s="54"/>
      <c r="CA165" s="54"/>
      <c r="CB165" s="54"/>
      <c r="CC165" s="54"/>
      <c r="CD165" s="54"/>
      <c r="CE165" s="54"/>
      <c r="CF165" s="54"/>
      <c r="CG165" s="54"/>
      <c r="CH165" s="54"/>
      <c r="CI165" s="55"/>
      <c r="CJ165" s="53" t="s">
        <v>97</v>
      </c>
      <c r="CK165" s="54"/>
      <c r="CL165" s="54"/>
      <c r="CM165" s="54"/>
      <c r="CN165" s="54"/>
      <c r="CO165" s="54"/>
      <c r="CP165" s="54"/>
      <c r="CQ165" s="54"/>
      <c r="CR165" s="54"/>
      <c r="CS165" s="54"/>
      <c r="CT165" s="54"/>
      <c r="CU165" s="54"/>
      <c r="CV165" s="54"/>
      <c r="CW165" s="54"/>
      <c r="CX165" s="54"/>
      <c r="CY165" s="54"/>
      <c r="CZ165" s="54"/>
      <c r="DA165" s="55"/>
    </row>
    <row r="166" spans="1:161" s="6" customFormat="1" x14ac:dyDescent="0.2">
      <c r="A166" s="57"/>
      <c r="B166" s="57"/>
      <c r="C166" s="57"/>
      <c r="D166" s="57"/>
      <c r="E166" s="57"/>
      <c r="F166" s="57"/>
      <c r="G166" s="57"/>
      <c r="H166" s="57">
        <v>1</v>
      </c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>
        <v>2</v>
      </c>
      <c r="BE166" s="57"/>
      <c r="BF166" s="57"/>
      <c r="BG166" s="57"/>
      <c r="BH166" s="57"/>
      <c r="BI166" s="57"/>
      <c r="BJ166" s="57"/>
      <c r="BK166" s="57"/>
      <c r="BL166" s="57"/>
      <c r="BM166" s="57"/>
      <c r="BN166" s="57"/>
      <c r="BO166" s="57"/>
      <c r="BP166" s="57"/>
      <c r="BQ166" s="57"/>
      <c r="BR166" s="57"/>
      <c r="BS166" s="57"/>
      <c r="BT166" s="57">
        <v>3</v>
      </c>
      <c r="BU166" s="57"/>
      <c r="BV166" s="57"/>
      <c r="BW166" s="57"/>
      <c r="BX166" s="57"/>
      <c r="BY166" s="57"/>
      <c r="BZ166" s="57"/>
      <c r="CA166" s="57"/>
      <c r="CB166" s="57"/>
      <c r="CC166" s="57"/>
      <c r="CD166" s="57"/>
      <c r="CE166" s="57"/>
      <c r="CF166" s="57"/>
      <c r="CG166" s="57"/>
      <c r="CH166" s="57"/>
      <c r="CI166" s="57"/>
      <c r="CJ166" s="57">
        <v>4</v>
      </c>
      <c r="CK166" s="57"/>
      <c r="CL166" s="57"/>
      <c r="CM166" s="57"/>
      <c r="CN166" s="57"/>
      <c r="CO166" s="57"/>
      <c r="CP166" s="57"/>
      <c r="CQ166" s="57"/>
      <c r="CR166" s="57"/>
      <c r="CS166" s="57"/>
      <c r="CT166" s="57"/>
      <c r="CU166" s="57"/>
      <c r="CV166" s="57"/>
      <c r="CW166" s="57"/>
      <c r="CX166" s="57"/>
      <c r="CY166" s="57"/>
      <c r="CZ166" s="57"/>
      <c r="DA166" s="57"/>
    </row>
    <row r="167" spans="1:161" s="7" customFormat="1" ht="15" customHeight="1" x14ac:dyDescent="0.2">
      <c r="A167" s="45" t="s">
        <v>17</v>
      </c>
      <c r="B167" s="45"/>
      <c r="C167" s="45"/>
      <c r="D167" s="45"/>
      <c r="E167" s="45"/>
      <c r="F167" s="45"/>
      <c r="G167" s="45"/>
      <c r="H167" s="46" t="s">
        <v>126</v>
      </c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7">
        <v>310.5</v>
      </c>
      <c r="BE167" s="47"/>
      <c r="BF167" s="47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>
        <v>1700</v>
      </c>
      <c r="BU167" s="47"/>
      <c r="BV167" s="47"/>
      <c r="BW167" s="47"/>
      <c r="BX167" s="47"/>
      <c r="BY167" s="47"/>
      <c r="BZ167" s="47"/>
      <c r="CA167" s="47"/>
      <c r="CB167" s="47"/>
      <c r="CC167" s="47"/>
      <c r="CD167" s="47"/>
      <c r="CE167" s="47"/>
      <c r="CF167" s="47"/>
      <c r="CG167" s="47"/>
      <c r="CH167" s="47"/>
      <c r="CI167" s="47"/>
      <c r="CJ167" s="44">
        <v>527850</v>
      </c>
      <c r="CK167" s="44"/>
      <c r="CL167" s="44"/>
      <c r="CM167" s="44"/>
      <c r="CN167" s="44"/>
      <c r="CO167" s="44"/>
      <c r="CP167" s="44"/>
      <c r="CQ167" s="44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</row>
    <row r="168" spans="1:161" s="7" customFormat="1" ht="15" customHeight="1" x14ac:dyDescent="0.2">
      <c r="A168" s="45" t="s">
        <v>18</v>
      </c>
      <c r="B168" s="45"/>
      <c r="C168" s="45"/>
      <c r="D168" s="45"/>
      <c r="E168" s="45"/>
      <c r="F168" s="45"/>
      <c r="G168" s="45"/>
      <c r="H168" s="46" t="s">
        <v>127</v>
      </c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7">
        <v>545</v>
      </c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>
        <v>55</v>
      </c>
      <c r="BU168" s="47"/>
      <c r="BV168" s="47"/>
      <c r="BW168" s="47"/>
      <c r="BX168" s="47"/>
      <c r="BY168" s="47"/>
      <c r="BZ168" s="47"/>
      <c r="CA168" s="47"/>
      <c r="CB168" s="47"/>
      <c r="CC168" s="47"/>
      <c r="CD168" s="47"/>
      <c r="CE168" s="47"/>
      <c r="CF168" s="47"/>
      <c r="CG168" s="47"/>
      <c r="CH168" s="47"/>
      <c r="CI168" s="47"/>
      <c r="CJ168" s="44">
        <v>30000</v>
      </c>
      <c r="CK168" s="44"/>
      <c r="CL168" s="44"/>
      <c r="CM168" s="44"/>
      <c r="CN168" s="44"/>
      <c r="CO168" s="44"/>
      <c r="CP168" s="44"/>
      <c r="CQ168" s="44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</row>
    <row r="169" spans="1:161" s="7" customFormat="1" ht="15" customHeight="1" x14ac:dyDescent="0.2">
      <c r="A169" s="45" t="s">
        <v>19</v>
      </c>
      <c r="B169" s="45"/>
      <c r="C169" s="45"/>
      <c r="D169" s="45"/>
      <c r="E169" s="45"/>
      <c r="F169" s="45"/>
      <c r="G169" s="45"/>
      <c r="H169" s="46" t="s">
        <v>128</v>
      </c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7"/>
      <c r="CA169" s="47"/>
      <c r="CB169" s="47"/>
      <c r="CC169" s="47"/>
      <c r="CD169" s="47"/>
      <c r="CE169" s="47"/>
      <c r="CF169" s="47"/>
      <c r="CG169" s="47"/>
      <c r="CH169" s="47"/>
      <c r="CI169" s="47"/>
      <c r="CJ169" s="44"/>
      <c r="CK169" s="44"/>
      <c r="CL169" s="44"/>
      <c r="CM169" s="44"/>
      <c r="CN169" s="44"/>
      <c r="CO169" s="44"/>
      <c r="CP169" s="44"/>
      <c r="CQ169" s="44"/>
      <c r="CR169" s="44"/>
      <c r="CS169" s="44"/>
      <c r="CT169" s="44"/>
      <c r="CU169" s="44"/>
      <c r="CV169" s="44"/>
      <c r="CW169" s="44"/>
      <c r="CX169" s="44"/>
      <c r="CY169" s="44"/>
      <c r="CZ169" s="44"/>
      <c r="DA169" s="44"/>
    </row>
    <row r="170" spans="1:161" s="7" customFormat="1" ht="15" customHeight="1" x14ac:dyDescent="0.2">
      <c r="A170" s="45" t="s">
        <v>23</v>
      </c>
      <c r="B170" s="45"/>
      <c r="C170" s="45"/>
      <c r="D170" s="45"/>
      <c r="E170" s="45"/>
      <c r="F170" s="45"/>
      <c r="G170" s="45"/>
      <c r="H170" s="46" t="s">
        <v>133</v>
      </c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7"/>
      <c r="CA170" s="47"/>
      <c r="CB170" s="47"/>
      <c r="CC170" s="47"/>
      <c r="CD170" s="47"/>
      <c r="CE170" s="47"/>
      <c r="CF170" s="47"/>
      <c r="CG170" s="47"/>
      <c r="CH170" s="47"/>
      <c r="CI170" s="47"/>
      <c r="CJ170" s="44">
        <v>10045</v>
      </c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</row>
    <row r="171" spans="1:161" s="7" customFormat="1" ht="15" customHeight="1" x14ac:dyDescent="0.2">
      <c r="A171" s="45"/>
      <c r="B171" s="45"/>
      <c r="C171" s="45"/>
      <c r="D171" s="45"/>
      <c r="E171" s="45"/>
      <c r="F171" s="45"/>
      <c r="G171" s="45"/>
      <c r="H171" s="51" t="s">
        <v>15</v>
      </c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51"/>
      <c r="AN171" s="51"/>
      <c r="AO171" s="51"/>
      <c r="AP171" s="51"/>
      <c r="AQ171" s="51"/>
      <c r="AR171" s="51"/>
      <c r="AS171" s="51"/>
      <c r="AT171" s="51"/>
      <c r="AU171" s="51"/>
      <c r="AV171" s="51"/>
      <c r="AW171" s="51"/>
      <c r="AX171" s="51"/>
      <c r="AY171" s="51"/>
      <c r="AZ171" s="51"/>
      <c r="BA171" s="51"/>
      <c r="BB171" s="51"/>
      <c r="BC171" s="52"/>
      <c r="BD171" s="47"/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 t="s">
        <v>16</v>
      </c>
      <c r="BU171" s="47"/>
      <c r="BV171" s="47"/>
      <c r="BW171" s="47"/>
      <c r="BX171" s="47"/>
      <c r="BY171" s="47"/>
      <c r="BZ171" s="47"/>
      <c r="CA171" s="47"/>
      <c r="CB171" s="47"/>
      <c r="CC171" s="47"/>
      <c r="CD171" s="47"/>
      <c r="CE171" s="47"/>
      <c r="CF171" s="47"/>
      <c r="CG171" s="47"/>
      <c r="CH171" s="47"/>
      <c r="CI171" s="47"/>
      <c r="CJ171" s="44">
        <f>CJ167+CJ168+CJ170</f>
        <v>567895</v>
      </c>
      <c r="CK171" s="44"/>
      <c r="CL171" s="44"/>
      <c r="CM171" s="44"/>
      <c r="CN171" s="44"/>
      <c r="CO171" s="44"/>
      <c r="CP171" s="44"/>
      <c r="CQ171" s="44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</row>
    <row r="173" spans="1:161" s="4" customFormat="1" ht="24.75" customHeight="1" x14ac:dyDescent="0.2">
      <c r="A173" s="8" t="s">
        <v>129</v>
      </c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105">
        <f>EO14+CJ23+CM50+CE74+CL103+CL122+CJ145+CJ161+CJ171+CJ63</f>
        <v>7206610</v>
      </c>
      <c r="BX173" s="106"/>
      <c r="BY173" s="106"/>
      <c r="BZ173" s="106"/>
      <c r="CA173" s="106"/>
      <c r="CB173" s="106"/>
      <c r="CC173" s="106"/>
      <c r="CD173" s="106"/>
      <c r="CE173" s="106"/>
      <c r="CF173" s="106"/>
      <c r="CG173" s="106"/>
      <c r="CH173" s="106"/>
      <c r="CI173" s="106"/>
      <c r="CJ173" s="106"/>
      <c r="CK173" s="106"/>
      <c r="CL173" s="106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</row>
    <row r="174" spans="1:161" ht="13.5" customHeight="1" x14ac:dyDescent="0.2">
      <c r="A174" s="107"/>
      <c r="B174" s="107"/>
      <c r="C174" s="107"/>
      <c r="D174" s="107"/>
      <c r="E174" s="107"/>
      <c r="F174" s="107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D174" s="108"/>
      <c r="AE174" s="108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08"/>
      <c r="AS174" s="108"/>
      <c r="AT174" s="108"/>
      <c r="AU174" s="108"/>
      <c r="AV174" s="108"/>
      <c r="AW174" s="108"/>
      <c r="AX174" s="108"/>
      <c r="AY174" s="108"/>
      <c r="AZ174" s="108"/>
      <c r="BA174" s="108"/>
      <c r="BB174" s="108"/>
      <c r="BC174" s="108"/>
      <c r="BD174" s="108"/>
      <c r="BE174" s="108"/>
      <c r="BF174" s="108"/>
      <c r="BG174" s="108"/>
      <c r="BH174" s="108"/>
      <c r="BI174" s="108"/>
      <c r="BJ174" s="108"/>
      <c r="BK174" s="108"/>
      <c r="BL174" s="108"/>
      <c r="BM174" s="108"/>
      <c r="BN174" s="108"/>
      <c r="BO174" s="108"/>
      <c r="BP174" s="108"/>
      <c r="BQ174" s="108"/>
      <c r="BR174" s="108"/>
      <c r="BS174" s="108"/>
      <c r="BT174" s="108"/>
      <c r="BU174" s="108"/>
      <c r="BV174" s="108"/>
      <c r="BW174" s="109"/>
      <c r="BX174" s="109"/>
      <c r="BY174" s="109"/>
      <c r="BZ174" s="109"/>
      <c r="CA174" s="109"/>
      <c r="CB174" s="109"/>
      <c r="CC174" s="109"/>
      <c r="CD174" s="109"/>
      <c r="CE174" s="109"/>
      <c r="CF174" s="109"/>
      <c r="CG174" s="109"/>
      <c r="CH174" s="109"/>
      <c r="CI174" s="109"/>
      <c r="CJ174" s="109"/>
      <c r="CK174" s="109"/>
      <c r="CL174" s="109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</row>
    <row r="175" spans="1:161" ht="13.5" customHeight="1" x14ac:dyDescent="0.2">
      <c r="A175" s="107"/>
      <c r="B175" s="107"/>
      <c r="C175" s="107"/>
      <c r="D175" s="107"/>
      <c r="E175" s="107"/>
      <c r="F175" s="107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  <c r="AA175" s="108"/>
      <c r="AB175" s="108"/>
      <c r="AC175" s="108"/>
      <c r="AD175" s="108"/>
      <c r="AE175" s="108"/>
      <c r="AF175" s="108"/>
      <c r="AG175" s="108"/>
      <c r="AH175" s="108"/>
      <c r="AI175" s="108"/>
      <c r="AJ175" s="108"/>
      <c r="AK175" s="108"/>
      <c r="AL175" s="108"/>
      <c r="AM175" s="108"/>
      <c r="AN175" s="108"/>
      <c r="AO175" s="108"/>
      <c r="AP175" s="108"/>
      <c r="AQ175" s="108"/>
      <c r="AR175" s="108"/>
      <c r="AS175" s="108"/>
      <c r="AT175" s="108"/>
      <c r="AU175" s="108"/>
      <c r="AV175" s="108"/>
      <c r="AW175" s="108"/>
      <c r="AX175" s="108"/>
      <c r="AY175" s="108"/>
      <c r="AZ175" s="108"/>
      <c r="BA175" s="108"/>
      <c r="BB175" s="108"/>
      <c r="BC175" s="108"/>
      <c r="BD175" s="108"/>
      <c r="BE175" s="108"/>
      <c r="BF175" s="108"/>
      <c r="BG175" s="108"/>
      <c r="BH175" s="108"/>
      <c r="BI175" s="108"/>
      <c r="BJ175" s="108"/>
      <c r="BK175" s="108"/>
      <c r="BL175" s="108"/>
      <c r="BM175" s="108"/>
      <c r="BN175" s="108"/>
      <c r="BO175" s="108"/>
      <c r="BP175" s="108"/>
      <c r="BQ175" s="108"/>
      <c r="BR175" s="108"/>
      <c r="BS175" s="108"/>
      <c r="BT175" s="108"/>
      <c r="BU175" s="108"/>
      <c r="BV175" s="108"/>
      <c r="BW175" s="109"/>
      <c r="BX175" s="109"/>
      <c r="BY175" s="109"/>
      <c r="BZ175" s="109"/>
      <c r="CA175" s="109"/>
      <c r="CB175" s="109"/>
      <c r="CC175" s="109"/>
      <c r="CD175" s="109"/>
      <c r="CE175" s="109"/>
      <c r="CF175" s="109"/>
      <c r="CG175" s="109"/>
      <c r="CH175" s="109"/>
      <c r="CI175" s="109"/>
      <c r="CJ175" s="109"/>
      <c r="CK175" s="109"/>
      <c r="CL175" s="109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</row>
    <row r="176" spans="1:161" ht="13.5" customHeight="1" x14ac:dyDescent="0.2">
      <c r="A176" s="107"/>
      <c r="B176" s="107"/>
      <c r="C176" s="107"/>
      <c r="D176" s="107"/>
      <c r="E176" s="107"/>
      <c r="F176" s="107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  <c r="AA176" s="108"/>
      <c r="AB176" s="108"/>
      <c r="AC176" s="108"/>
      <c r="AD176" s="108"/>
      <c r="AE176" s="108"/>
      <c r="AF176" s="108"/>
      <c r="AG176" s="108"/>
      <c r="AH176" s="108"/>
      <c r="AI176" s="108"/>
      <c r="AJ176" s="108"/>
      <c r="AK176" s="108"/>
      <c r="AL176" s="108"/>
      <c r="AM176" s="108"/>
      <c r="AN176" s="108"/>
      <c r="AO176" s="108"/>
      <c r="AP176" s="108"/>
      <c r="AQ176" s="108"/>
      <c r="AR176" s="108"/>
      <c r="AS176" s="108"/>
      <c r="AT176" s="108"/>
      <c r="AU176" s="108"/>
      <c r="AV176" s="108"/>
      <c r="AW176" s="108"/>
      <c r="AX176" s="108"/>
      <c r="AY176" s="108"/>
      <c r="AZ176" s="108"/>
      <c r="BA176" s="108"/>
      <c r="BB176" s="108"/>
      <c r="BC176" s="108"/>
      <c r="BD176" s="108"/>
      <c r="BE176" s="108"/>
      <c r="BF176" s="108"/>
      <c r="BG176" s="108"/>
      <c r="BH176" s="108"/>
      <c r="BI176" s="108"/>
      <c r="BJ176" s="108"/>
      <c r="BK176" s="108"/>
      <c r="BL176" s="108"/>
      <c r="BM176" s="108"/>
      <c r="BN176" s="108"/>
      <c r="BO176" s="108"/>
      <c r="BP176" s="108"/>
      <c r="BQ176" s="108"/>
      <c r="BR176" s="108"/>
      <c r="BS176" s="108"/>
      <c r="BT176" s="108"/>
      <c r="BU176" s="108"/>
      <c r="BV176" s="108"/>
      <c r="BW176" s="109"/>
      <c r="BX176" s="109"/>
      <c r="BY176" s="109"/>
      <c r="BZ176" s="109"/>
      <c r="CA176" s="109"/>
      <c r="CB176" s="109"/>
      <c r="CC176" s="109"/>
      <c r="CD176" s="109"/>
      <c r="CE176" s="109"/>
      <c r="CF176" s="109"/>
      <c r="CG176" s="109"/>
      <c r="CH176" s="109"/>
      <c r="CI176" s="109"/>
      <c r="CJ176" s="109"/>
      <c r="CK176" s="109"/>
      <c r="CL176" s="109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</row>
  </sheetData>
  <mergeCells count="636">
    <mergeCell ref="A175:F175"/>
    <mergeCell ref="G175:BV175"/>
    <mergeCell ref="BW175:CL175"/>
    <mergeCell ref="A147:DA147"/>
    <mergeCell ref="A149:G149"/>
    <mergeCell ref="H149:BS149"/>
    <mergeCell ref="BT149:CI149"/>
    <mergeCell ref="CJ149:DA149"/>
    <mergeCell ref="BT153:CI153"/>
    <mergeCell ref="CJ153:DA153"/>
    <mergeCell ref="A155:G155"/>
    <mergeCell ref="H155:BS155"/>
    <mergeCell ref="BT155:CI155"/>
    <mergeCell ref="CJ155:DA155"/>
    <mergeCell ref="A156:G156"/>
    <mergeCell ref="H156:BS156"/>
    <mergeCell ref="BT156:CI156"/>
    <mergeCell ref="CJ156:DA156"/>
    <mergeCell ref="BT152:CI152"/>
    <mergeCell ref="A176:F176"/>
    <mergeCell ref="G176:BV176"/>
    <mergeCell ref="BW176:CL176"/>
    <mergeCell ref="BW174:CL174"/>
    <mergeCell ref="A174:F174"/>
    <mergeCell ref="G174:BV174"/>
    <mergeCell ref="A150:G150"/>
    <mergeCell ref="H150:BS150"/>
    <mergeCell ref="BT150:CI150"/>
    <mergeCell ref="CJ150:DA150"/>
    <mergeCell ref="CJ165:DA165"/>
    <mergeCell ref="H160:BS160"/>
    <mergeCell ref="BT160:CI160"/>
    <mergeCell ref="CJ160:DA160"/>
    <mergeCell ref="A161:G161"/>
    <mergeCell ref="H161:BS161"/>
    <mergeCell ref="BT161:CI161"/>
    <mergeCell ref="CJ161:DA161"/>
    <mergeCell ref="A151:G151"/>
    <mergeCell ref="H151:BS151"/>
    <mergeCell ref="BT151:CI151"/>
    <mergeCell ref="CJ151:DA151"/>
    <mergeCell ref="A153:G153"/>
    <mergeCell ref="H153:BS153"/>
    <mergeCell ref="BW173:CL173"/>
    <mergeCell ref="A170:G170"/>
    <mergeCell ref="CJ18:DA18"/>
    <mergeCell ref="CJ29:DA29"/>
    <mergeCell ref="A28:F28"/>
    <mergeCell ref="G28:AD28"/>
    <mergeCell ref="AE28:AY28"/>
    <mergeCell ref="AZ28:BQ28"/>
    <mergeCell ref="BR28:CI28"/>
    <mergeCell ref="H170:BC170"/>
    <mergeCell ref="BD170:BS170"/>
    <mergeCell ref="BT170:CI170"/>
    <mergeCell ref="AE18:BC18"/>
    <mergeCell ref="BD18:BS18"/>
    <mergeCell ref="BT18:CI18"/>
    <mergeCell ref="BW36:CL36"/>
    <mergeCell ref="A33:DA33"/>
    <mergeCell ref="A22:F22"/>
    <mergeCell ref="G22:AD22"/>
    <mergeCell ref="AE22:BC22"/>
    <mergeCell ref="CJ28:DA28"/>
    <mergeCell ref="A29:F29"/>
    <mergeCell ref="A140:G140"/>
    <mergeCell ref="H140:BC140"/>
    <mergeCell ref="A30:F30"/>
    <mergeCell ref="G30:AD30"/>
    <mergeCell ref="AE30:AY30"/>
    <mergeCell ref="AZ30:BQ30"/>
    <mergeCell ref="BR30:CI30"/>
    <mergeCell ref="A36:F36"/>
    <mergeCell ref="G36:BV36"/>
    <mergeCell ref="A18:F18"/>
    <mergeCell ref="G18:AD18"/>
    <mergeCell ref="CJ170:DA170"/>
    <mergeCell ref="A61:G61"/>
    <mergeCell ref="H61:BC61"/>
    <mergeCell ref="BD61:BS61"/>
    <mergeCell ref="BT61:CI61"/>
    <mergeCell ref="CJ61:DA61"/>
    <mergeCell ref="A62:G62"/>
    <mergeCell ref="H62:BC62"/>
    <mergeCell ref="BD62:BS62"/>
    <mergeCell ref="BT62:CI62"/>
    <mergeCell ref="A63:G63"/>
    <mergeCell ref="H63:BC63"/>
    <mergeCell ref="BD63:BS63"/>
    <mergeCell ref="BT63:CI63"/>
    <mergeCell ref="BD140:BS140"/>
    <mergeCell ref="BT140:CI140"/>
    <mergeCell ref="CJ140:DA140"/>
    <mergeCell ref="G29:AD29"/>
    <mergeCell ref="AE29:AY29"/>
    <mergeCell ref="AZ29:BQ29"/>
    <mergeCell ref="BR29:CI29"/>
    <mergeCell ref="G23:AD23"/>
    <mergeCell ref="AE23:BC23"/>
    <mergeCell ref="BD23:BS23"/>
    <mergeCell ref="BT23:CI23"/>
    <mergeCell ref="CJ23:DA23"/>
    <mergeCell ref="A25:DA25"/>
    <mergeCell ref="A27:F27"/>
    <mergeCell ref="G27:AD27"/>
    <mergeCell ref="AE27:AY27"/>
    <mergeCell ref="A12:F12"/>
    <mergeCell ref="G12:X12"/>
    <mergeCell ref="Y12:AN12"/>
    <mergeCell ref="AO12:BE12"/>
    <mergeCell ref="BF12:BW12"/>
    <mergeCell ref="BX12:CP12"/>
    <mergeCell ref="AO7:BE8"/>
    <mergeCell ref="DI9:DX9"/>
    <mergeCell ref="DY9:EN9"/>
    <mergeCell ref="AO11:BE11"/>
    <mergeCell ref="BF11:BW11"/>
    <mergeCell ref="BX11:CP11"/>
    <mergeCell ref="EO9:FE9"/>
    <mergeCell ref="A9:F9"/>
    <mergeCell ref="G9:X9"/>
    <mergeCell ref="Y9:AN9"/>
    <mergeCell ref="AO9:BE9"/>
    <mergeCell ref="BF9:BW9"/>
    <mergeCell ref="BX9:CP9"/>
    <mergeCell ref="DI6:DX8"/>
    <mergeCell ref="DY6:EN8"/>
    <mergeCell ref="EO6:FE8"/>
    <mergeCell ref="BX8:CP8"/>
    <mergeCell ref="CQ8:DH8"/>
    <mergeCell ref="CQ9:DH9"/>
    <mergeCell ref="A3:FE3"/>
    <mergeCell ref="A4:FE4"/>
    <mergeCell ref="A5:FE5"/>
    <mergeCell ref="A6:F8"/>
    <mergeCell ref="G6:X8"/>
    <mergeCell ref="Y6:AN8"/>
    <mergeCell ref="AO6:DH6"/>
    <mergeCell ref="AZ27:BQ27"/>
    <mergeCell ref="BR27:CI27"/>
    <mergeCell ref="CJ27:DA27"/>
    <mergeCell ref="BF7:DH7"/>
    <mergeCell ref="BF8:BW8"/>
    <mergeCell ref="A10:FE10"/>
    <mergeCell ref="EO11:FE11"/>
    <mergeCell ref="A11:F11"/>
    <mergeCell ref="G11:X11"/>
    <mergeCell ref="Y11:AN11"/>
    <mergeCell ref="CJ22:DA22"/>
    <mergeCell ref="A23:F23"/>
    <mergeCell ref="DY14:EN14"/>
    <mergeCell ref="CQ12:DH12"/>
    <mergeCell ref="DI12:DX12"/>
    <mergeCell ref="DY12:EN12"/>
    <mergeCell ref="A13:X13"/>
    <mergeCell ref="A35:F35"/>
    <mergeCell ref="G35:BV35"/>
    <mergeCell ref="BW35:CL35"/>
    <mergeCell ref="CM35:DA35"/>
    <mergeCell ref="H40:BV40"/>
    <mergeCell ref="BW40:CL40"/>
    <mergeCell ref="CM40:DA40"/>
    <mergeCell ref="CM36:DA36"/>
    <mergeCell ref="A37:F37"/>
    <mergeCell ref="H37:BV37"/>
    <mergeCell ref="BW37:CL37"/>
    <mergeCell ref="CM37:DA37"/>
    <mergeCell ref="A38:F39"/>
    <mergeCell ref="H38:BV38"/>
    <mergeCell ref="BW38:CL39"/>
    <mergeCell ref="CM38:DA39"/>
    <mergeCell ref="H39:BV39"/>
    <mergeCell ref="A41:F41"/>
    <mergeCell ref="H41:BV41"/>
    <mergeCell ref="BW41:CL41"/>
    <mergeCell ref="CM41:DA41"/>
    <mergeCell ref="A40:F40"/>
    <mergeCell ref="A43:F44"/>
    <mergeCell ref="H43:BV43"/>
    <mergeCell ref="BW43:CL44"/>
    <mergeCell ref="CM43:DA44"/>
    <mergeCell ref="H44:BV44"/>
    <mergeCell ref="A42:F42"/>
    <mergeCell ref="H42:BV42"/>
    <mergeCell ref="BW42:CL42"/>
    <mergeCell ref="CM42:DA42"/>
    <mergeCell ref="A45:F45"/>
    <mergeCell ref="H45:BV45"/>
    <mergeCell ref="BW45:CL45"/>
    <mergeCell ref="CM45:DA45"/>
    <mergeCell ref="A49:F49"/>
    <mergeCell ref="H49:BV49"/>
    <mergeCell ref="BW49:CL49"/>
    <mergeCell ref="CM49:DA49"/>
    <mergeCell ref="A50:F50"/>
    <mergeCell ref="G50:BV50"/>
    <mergeCell ref="BW50:CL50"/>
    <mergeCell ref="CM50:DA50"/>
    <mergeCell ref="A48:F48"/>
    <mergeCell ref="H48:BV48"/>
    <mergeCell ref="BW48:CL48"/>
    <mergeCell ref="CM48:DA48"/>
    <mergeCell ref="A47:F47"/>
    <mergeCell ref="H47:BV47"/>
    <mergeCell ref="BW47:CL47"/>
    <mergeCell ref="CM47:DA47"/>
    <mergeCell ref="A46:F46"/>
    <mergeCell ref="H46:BV46"/>
    <mergeCell ref="BW46:CL46"/>
    <mergeCell ref="CM46:DA46"/>
    <mergeCell ref="A51:F51"/>
    <mergeCell ref="G51:BV51"/>
    <mergeCell ref="BW51:CL51"/>
    <mergeCell ref="CM51:DA51"/>
    <mergeCell ref="CJ60:DA60"/>
    <mergeCell ref="A59:G59"/>
    <mergeCell ref="H59:BC59"/>
    <mergeCell ref="BD59:BS59"/>
    <mergeCell ref="BT59:CI59"/>
    <mergeCell ref="CJ59:DA59"/>
    <mergeCell ref="A60:G60"/>
    <mergeCell ref="H60:BC60"/>
    <mergeCell ref="BD60:BS60"/>
    <mergeCell ref="BT60:CI60"/>
    <mergeCell ref="A53:F53"/>
    <mergeCell ref="G53:BV53"/>
    <mergeCell ref="BW53:CL53"/>
    <mergeCell ref="CM53:DA53"/>
    <mergeCell ref="A55:DA55"/>
    <mergeCell ref="A57:DA57"/>
    <mergeCell ref="A52:F52"/>
    <mergeCell ref="G52:BV52"/>
    <mergeCell ref="BW52:CL52"/>
    <mergeCell ref="CM52:DA52"/>
    <mergeCell ref="A65:DA65"/>
    <mergeCell ref="A67:G67"/>
    <mergeCell ref="H67:BC67"/>
    <mergeCell ref="BD67:BS67"/>
    <mergeCell ref="BT67:CD67"/>
    <mergeCell ref="CE67:DA67"/>
    <mergeCell ref="A69:G69"/>
    <mergeCell ref="H69:BC69"/>
    <mergeCell ref="BD69:BS69"/>
    <mergeCell ref="BT69:CD69"/>
    <mergeCell ref="CE69:DA69"/>
    <mergeCell ref="A68:G68"/>
    <mergeCell ref="H68:BC68"/>
    <mergeCell ref="BD68:BS68"/>
    <mergeCell ref="BT68:CD68"/>
    <mergeCell ref="A74:G74"/>
    <mergeCell ref="H74:BC74"/>
    <mergeCell ref="BD74:BS74"/>
    <mergeCell ref="BT74:CD74"/>
    <mergeCell ref="CE74:DA74"/>
    <mergeCell ref="A73:G73"/>
    <mergeCell ref="H73:BC73"/>
    <mergeCell ref="BD73:BS73"/>
    <mergeCell ref="BT73:CD73"/>
    <mergeCell ref="CE73:DA73"/>
    <mergeCell ref="A79:G79"/>
    <mergeCell ref="H79:BC79"/>
    <mergeCell ref="BD79:BS79"/>
    <mergeCell ref="BT79:CI79"/>
    <mergeCell ref="CJ79:DA79"/>
    <mergeCell ref="A76:DA76"/>
    <mergeCell ref="A78:G78"/>
    <mergeCell ref="H78:BC78"/>
    <mergeCell ref="BD78:BS78"/>
    <mergeCell ref="BT78:CI78"/>
    <mergeCell ref="CJ78:DA78"/>
    <mergeCell ref="A81:G81"/>
    <mergeCell ref="H81:BC81"/>
    <mergeCell ref="BD81:BS81"/>
    <mergeCell ref="BT81:CI81"/>
    <mergeCell ref="CJ81:DA81"/>
    <mergeCell ref="A80:G80"/>
    <mergeCell ref="H80:BC80"/>
    <mergeCell ref="BD80:BS80"/>
    <mergeCell ref="BT80:CI80"/>
    <mergeCell ref="CJ80:DA80"/>
    <mergeCell ref="A84:DA84"/>
    <mergeCell ref="A86:G86"/>
    <mergeCell ref="H86:BC86"/>
    <mergeCell ref="BD86:BS86"/>
    <mergeCell ref="BT86:CI86"/>
    <mergeCell ref="CJ86:DA86"/>
    <mergeCell ref="A82:G82"/>
    <mergeCell ref="H82:BC82"/>
    <mergeCell ref="BD82:BS82"/>
    <mergeCell ref="BT82:CI82"/>
    <mergeCell ref="CJ82:DA82"/>
    <mergeCell ref="A88:G88"/>
    <mergeCell ref="H88:BC88"/>
    <mergeCell ref="BD88:BS88"/>
    <mergeCell ref="BT88:CI88"/>
    <mergeCell ref="CJ88:DA88"/>
    <mergeCell ref="A87:G87"/>
    <mergeCell ref="H87:BC87"/>
    <mergeCell ref="BD87:BS87"/>
    <mergeCell ref="BT87:CI87"/>
    <mergeCell ref="CJ87:DA87"/>
    <mergeCell ref="A92:DA92"/>
    <mergeCell ref="A89:G89"/>
    <mergeCell ref="H89:BC89"/>
    <mergeCell ref="BD89:BS89"/>
    <mergeCell ref="BT89:CI89"/>
    <mergeCell ref="CJ89:DA89"/>
    <mergeCell ref="A94:DA94"/>
    <mergeCell ref="A90:G90"/>
    <mergeCell ref="H90:BC90"/>
    <mergeCell ref="BD90:BS90"/>
    <mergeCell ref="BT90:CI90"/>
    <mergeCell ref="CJ90:DA90"/>
    <mergeCell ref="CL96:DA96"/>
    <mergeCell ref="A97:G97"/>
    <mergeCell ref="H97:AO97"/>
    <mergeCell ref="AP97:BE97"/>
    <mergeCell ref="BF97:BU97"/>
    <mergeCell ref="BV97:CK97"/>
    <mergeCell ref="CL97:DA97"/>
    <mergeCell ref="A96:G96"/>
    <mergeCell ref="H96:AO96"/>
    <mergeCell ref="AP96:BE96"/>
    <mergeCell ref="BF96:BU96"/>
    <mergeCell ref="BV96:CK96"/>
    <mergeCell ref="CL98:DA98"/>
    <mergeCell ref="A99:G99"/>
    <mergeCell ref="H99:AO99"/>
    <mergeCell ref="AP99:BE99"/>
    <mergeCell ref="BF99:BU99"/>
    <mergeCell ref="BV99:CK99"/>
    <mergeCell ref="CL99:DA99"/>
    <mergeCell ref="A98:G98"/>
    <mergeCell ref="H98:AO98"/>
    <mergeCell ref="AP98:BE98"/>
    <mergeCell ref="BF98:BU98"/>
    <mergeCell ref="BV98:CK98"/>
    <mergeCell ref="CL103:DA103"/>
    <mergeCell ref="A105:DA105"/>
    <mergeCell ref="A107:G107"/>
    <mergeCell ref="H107:BC107"/>
    <mergeCell ref="BD107:BS107"/>
    <mergeCell ref="BT107:CI107"/>
    <mergeCell ref="CJ107:DA107"/>
    <mergeCell ref="A103:G103"/>
    <mergeCell ref="H103:AO103"/>
    <mergeCell ref="AP103:BE103"/>
    <mergeCell ref="BF103:BU103"/>
    <mergeCell ref="BV103:CK103"/>
    <mergeCell ref="CL115:DA115"/>
    <mergeCell ref="BV117:CK117"/>
    <mergeCell ref="A109:G109"/>
    <mergeCell ref="H109:BC109"/>
    <mergeCell ref="BD109:BS109"/>
    <mergeCell ref="BT109:CI109"/>
    <mergeCell ref="CJ109:DA109"/>
    <mergeCell ref="A108:G108"/>
    <mergeCell ref="H108:BC108"/>
    <mergeCell ref="BD108:BS108"/>
    <mergeCell ref="BT108:CI108"/>
    <mergeCell ref="CJ108:DA108"/>
    <mergeCell ref="A120:G120"/>
    <mergeCell ref="H120:AO120"/>
    <mergeCell ref="A111:G111"/>
    <mergeCell ref="H111:BC111"/>
    <mergeCell ref="BD111:BS111"/>
    <mergeCell ref="BT111:CI111"/>
    <mergeCell ref="CJ111:DA111"/>
    <mergeCell ref="A110:G110"/>
    <mergeCell ref="H110:BC110"/>
    <mergeCell ref="BD110:BS110"/>
    <mergeCell ref="CL117:DA117"/>
    <mergeCell ref="A116:G116"/>
    <mergeCell ref="H116:AO116"/>
    <mergeCell ref="AP116:BE116"/>
    <mergeCell ref="BF116:BU116"/>
    <mergeCell ref="BV116:CK116"/>
    <mergeCell ref="H115:AO115"/>
    <mergeCell ref="AP115:BE115"/>
    <mergeCell ref="BF115:BU115"/>
    <mergeCell ref="BV115:CK115"/>
    <mergeCell ref="BT110:CI110"/>
    <mergeCell ref="CJ110:DA110"/>
    <mergeCell ref="A113:DA113"/>
    <mergeCell ref="A115:G115"/>
    <mergeCell ref="H126:BC126"/>
    <mergeCell ref="BD126:BS126"/>
    <mergeCell ref="BT126:CI126"/>
    <mergeCell ref="A126:G126"/>
    <mergeCell ref="H134:BC134"/>
    <mergeCell ref="BD134:BS134"/>
    <mergeCell ref="BT134:CI134"/>
    <mergeCell ref="CJ126:DA126"/>
    <mergeCell ref="AP120:BE120"/>
    <mergeCell ref="BF120:BU120"/>
    <mergeCell ref="BV120:CK120"/>
    <mergeCell ref="A127:G127"/>
    <mergeCell ref="H127:BC127"/>
    <mergeCell ref="BD127:BS127"/>
    <mergeCell ref="BT127:CI127"/>
    <mergeCell ref="CJ127:DA127"/>
    <mergeCell ref="A124:DA124"/>
    <mergeCell ref="CL120:DA120"/>
    <mergeCell ref="A122:G122"/>
    <mergeCell ref="H122:AO122"/>
    <mergeCell ref="AP122:BE122"/>
    <mergeCell ref="BF122:BU122"/>
    <mergeCell ref="BV122:CK122"/>
    <mergeCell ref="CL122:DA122"/>
    <mergeCell ref="CJ129:DA129"/>
    <mergeCell ref="A128:G128"/>
    <mergeCell ref="H128:BC128"/>
    <mergeCell ref="BD128:BS128"/>
    <mergeCell ref="BT128:CI128"/>
    <mergeCell ref="CJ128:DA128"/>
    <mergeCell ref="A135:G135"/>
    <mergeCell ref="H135:BC135"/>
    <mergeCell ref="BD135:BS135"/>
    <mergeCell ref="BT135:CI135"/>
    <mergeCell ref="A130:G130"/>
    <mergeCell ref="H130:BC130"/>
    <mergeCell ref="BD130:BS130"/>
    <mergeCell ref="BT130:CI130"/>
    <mergeCell ref="A132:DA132"/>
    <mergeCell ref="A134:G134"/>
    <mergeCell ref="A129:G129"/>
    <mergeCell ref="H129:BC129"/>
    <mergeCell ref="BD129:BS129"/>
    <mergeCell ref="BT129:CI129"/>
    <mergeCell ref="A139:G139"/>
    <mergeCell ref="H139:BC139"/>
    <mergeCell ref="BD139:BS139"/>
    <mergeCell ref="CJ130:DA130"/>
    <mergeCell ref="A136:G136"/>
    <mergeCell ref="H136:BC136"/>
    <mergeCell ref="BD136:BS136"/>
    <mergeCell ref="BT136:CI136"/>
    <mergeCell ref="CJ136:DA136"/>
    <mergeCell ref="CJ134:DA134"/>
    <mergeCell ref="A137:G137"/>
    <mergeCell ref="H137:BC137"/>
    <mergeCell ref="BD137:BS137"/>
    <mergeCell ref="BT137:CI137"/>
    <mergeCell ref="CJ137:DA137"/>
    <mergeCell ref="A138:G138"/>
    <mergeCell ref="H138:BC138"/>
    <mergeCell ref="BD138:BS138"/>
    <mergeCell ref="BT138:CI138"/>
    <mergeCell ref="CJ138:DA138"/>
    <mergeCell ref="AV1:FE1"/>
    <mergeCell ref="A16:DZ16"/>
    <mergeCell ref="A171:G171"/>
    <mergeCell ref="H171:BC171"/>
    <mergeCell ref="BD171:BS171"/>
    <mergeCell ref="BT171:CI171"/>
    <mergeCell ref="CJ171:DA171"/>
    <mergeCell ref="A168:G168"/>
    <mergeCell ref="H168:BC168"/>
    <mergeCell ref="BD168:BS168"/>
    <mergeCell ref="CJ168:DA168"/>
    <mergeCell ref="A167:G167"/>
    <mergeCell ref="H167:BC167"/>
    <mergeCell ref="BD167:BS167"/>
    <mergeCell ref="BT167:CI167"/>
    <mergeCell ref="CJ167:DA167"/>
    <mergeCell ref="A70:G70"/>
    <mergeCell ref="H70:BC70"/>
    <mergeCell ref="BD70:BS70"/>
    <mergeCell ref="BT70:CD70"/>
    <mergeCell ref="CE70:DA70"/>
    <mergeCell ref="A72:G72"/>
    <mergeCell ref="H72:BC72"/>
    <mergeCell ref="CJ135:DA135"/>
    <mergeCell ref="A71:G71"/>
    <mergeCell ref="H71:BC71"/>
    <mergeCell ref="BD71:BS71"/>
    <mergeCell ref="BT71:CD71"/>
    <mergeCell ref="CE71:DA71"/>
    <mergeCell ref="CJ166:DA166"/>
    <mergeCell ref="A163:DA163"/>
    <mergeCell ref="A165:G165"/>
    <mergeCell ref="A166:G166"/>
    <mergeCell ref="H166:BC166"/>
    <mergeCell ref="A118:G118"/>
    <mergeCell ref="H118:AO118"/>
    <mergeCell ref="AP118:BE118"/>
    <mergeCell ref="BF118:BU118"/>
    <mergeCell ref="A100:G100"/>
    <mergeCell ref="H100:AO100"/>
    <mergeCell ref="AP100:BE100"/>
    <mergeCell ref="BF100:BU100"/>
    <mergeCell ref="BV100:CK100"/>
    <mergeCell ref="CL100:DA100"/>
    <mergeCell ref="A117:G117"/>
    <mergeCell ref="H117:AO117"/>
    <mergeCell ref="AP117:BE117"/>
    <mergeCell ref="BF117:BU117"/>
    <mergeCell ref="CJ30:DA30"/>
    <mergeCell ref="A31:F31"/>
    <mergeCell ref="G31:AD31"/>
    <mergeCell ref="AE31:AY31"/>
    <mergeCell ref="AZ31:BQ31"/>
    <mergeCell ref="BR31:CI31"/>
    <mergeCell ref="CJ31:DA31"/>
    <mergeCell ref="Y13:AN13"/>
    <mergeCell ref="AO13:BE13"/>
    <mergeCell ref="BF13:BW13"/>
    <mergeCell ref="BX13:CP13"/>
    <mergeCell ref="CQ13:DH13"/>
    <mergeCell ref="A20:F20"/>
    <mergeCell ref="A21:F21"/>
    <mergeCell ref="AO14:BE14"/>
    <mergeCell ref="BF14:BW14"/>
    <mergeCell ref="G20:AD20"/>
    <mergeCell ref="AE20:BC20"/>
    <mergeCell ref="BD20:BS20"/>
    <mergeCell ref="BT20:CI20"/>
    <mergeCell ref="BT21:CI21"/>
    <mergeCell ref="A19:F19"/>
    <mergeCell ref="G19:AD19"/>
    <mergeCell ref="AE19:BC19"/>
    <mergeCell ref="DI13:DX13"/>
    <mergeCell ref="DY13:EN13"/>
    <mergeCell ref="CJ152:DA152"/>
    <mergeCell ref="H165:BC165"/>
    <mergeCell ref="BT139:CI139"/>
    <mergeCell ref="CJ139:DA139"/>
    <mergeCell ref="CL119:DA119"/>
    <mergeCell ref="AP121:BE121"/>
    <mergeCell ref="BF121:BU121"/>
    <mergeCell ref="BV121:CK121"/>
    <mergeCell ref="CL121:DA121"/>
    <mergeCell ref="BD72:BS72"/>
    <mergeCell ref="BT72:CD72"/>
    <mergeCell ref="CE72:DA72"/>
    <mergeCell ref="CE68:DA68"/>
    <mergeCell ref="CJ63:DA63"/>
    <mergeCell ref="CJ19:DA19"/>
    <mergeCell ref="CJ21:DA21"/>
    <mergeCell ref="CJ20:DA20"/>
    <mergeCell ref="G21:AD21"/>
    <mergeCell ref="AE21:BC21"/>
    <mergeCell ref="BD21:BS21"/>
    <mergeCell ref="A14:X14"/>
    <mergeCell ref="Y14:AN14"/>
    <mergeCell ref="BD19:BS19"/>
    <mergeCell ref="BT19:CI19"/>
    <mergeCell ref="BX14:CP14"/>
    <mergeCell ref="A101:G101"/>
    <mergeCell ref="H101:AO101"/>
    <mergeCell ref="A121:G121"/>
    <mergeCell ref="H121:AO121"/>
    <mergeCell ref="A169:G169"/>
    <mergeCell ref="H169:BC169"/>
    <mergeCell ref="BD169:BS169"/>
    <mergeCell ref="BT169:CI169"/>
    <mergeCell ref="BD166:BS166"/>
    <mergeCell ref="BT166:CI166"/>
    <mergeCell ref="BT168:CI168"/>
    <mergeCell ref="A160:G160"/>
    <mergeCell ref="A119:G119"/>
    <mergeCell ref="H119:AO119"/>
    <mergeCell ref="AP119:BE119"/>
    <mergeCell ref="BF119:BU119"/>
    <mergeCell ref="BV119:CK119"/>
    <mergeCell ref="A102:G102"/>
    <mergeCell ref="H102:AO102"/>
    <mergeCell ref="A152:G152"/>
    <mergeCell ref="H152:BS152"/>
    <mergeCell ref="BD165:BS165"/>
    <mergeCell ref="BT165:CI165"/>
    <mergeCell ref="CJ169:DA169"/>
    <mergeCell ref="AV2:FE2"/>
    <mergeCell ref="CL116:DA116"/>
    <mergeCell ref="CL101:DA101"/>
    <mergeCell ref="BV118:CK118"/>
    <mergeCell ref="CL118:DA118"/>
    <mergeCell ref="BV102:CK102"/>
    <mergeCell ref="CL102:DA102"/>
    <mergeCell ref="AP102:BE102"/>
    <mergeCell ref="BF102:BU102"/>
    <mergeCell ref="AP101:BE101"/>
    <mergeCell ref="BF101:BU101"/>
    <mergeCell ref="BV101:CK101"/>
    <mergeCell ref="EO14:FE14"/>
    <mergeCell ref="EO12:FE12"/>
    <mergeCell ref="CQ14:DH14"/>
    <mergeCell ref="CQ11:DH11"/>
    <mergeCell ref="DI11:DX11"/>
    <mergeCell ref="DY11:EN11"/>
    <mergeCell ref="EO13:FE13"/>
    <mergeCell ref="DI14:DX14"/>
    <mergeCell ref="CJ62:DA62"/>
    <mergeCell ref="BD22:BS22"/>
    <mergeCell ref="BT22:CI22"/>
    <mergeCell ref="A141:G141"/>
    <mergeCell ref="H141:BC141"/>
    <mergeCell ref="BD141:BS141"/>
    <mergeCell ref="BT141:CI141"/>
    <mergeCell ref="CJ141:DA141"/>
    <mergeCell ref="A154:G154"/>
    <mergeCell ref="H154:BS154"/>
    <mergeCell ref="BT154:CI154"/>
    <mergeCell ref="CJ154:DA154"/>
    <mergeCell ref="A142:G142"/>
    <mergeCell ref="H142:BC142"/>
    <mergeCell ref="BD142:BS142"/>
    <mergeCell ref="BT142:CI142"/>
    <mergeCell ref="A145:G145"/>
    <mergeCell ref="H145:BC145"/>
    <mergeCell ref="BD145:BS145"/>
    <mergeCell ref="BT145:CI145"/>
    <mergeCell ref="CJ145:DA145"/>
    <mergeCell ref="A144:G144"/>
    <mergeCell ref="H144:BC144"/>
    <mergeCell ref="BD144:BS144"/>
    <mergeCell ref="BT144:CI144"/>
    <mergeCell ref="CJ144:DA144"/>
    <mergeCell ref="CJ142:DA142"/>
    <mergeCell ref="A143:G143"/>
    <mergeCell ref="H143:BC143"/>
    <mergeCell ref="BD143:BS143"/>
    <mergeCell ref="BT143:CI143"/>
    <mergeCell ref="CJ143:DA143"/>
    <mergeCell ref="A159:G159"/>
    <mergeCell ref="H158:BS158"/>
    <mergeCell ref="BT158:CI158"/>
    <mergeCell ref="CJ158:DA158"/>
    <mergeCell ref="H157:BS157"/>
    <mergeCell ref="BT157:CI157"/>
    <mergeCell ref="CJ157:DA157"/>
    <mergeCell ref="A158:G158"/>
    <mergeCell ref="H159:BS159"/>
    <mergeCell ref="BT159:CI159"/>
    <mergeCell ref="CJ159:DA159"/>
    <mergeCell ref="A157:G157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11"/>
  <sheetViews>
    <sheetView topLeftCell="A97" zoomScaleNormal="100" zoomScaleSheetLayoutView="100" workbookViewId="0">
      <selection activeCell="CM44" sqref="CM44:DA44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61" t="s">
        <v>130</v>
      </c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</row>
    <row r="3" spans="1:161" s="3" customFormat="1" ht="15.75" x14ac:dyDescent="0.25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</row>
    <row r="4" spans="1:161" s="2" customFormat="1" ht="15" x14ac:dyDescent="0.25">
      <c r="A4" s="56" t="s">
        <v>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</row>
    <row r="5" spans="1:161" s="2" customFormat="1" ht="15" x14ac:dyDescent="0.25">
      <c r="A5" s="56" t="s">
        <v>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</row>
    <row r="6" spans="1:161" s="5" customFormat="1" ht="13.5" customHeight="1" x14ac:dyDescent="0.2">
      <c r="A6" s="53" t="s">
        <v>4</v>
      </c>
      <c r="B6" s="54"/>
      <c r="C6" s="54"/>
      <c r="D6" s="54"/>
      <c r="E6" s="54"/>
      <c r="F6" s="55"/>
      <c r="G6" s="53" t="s">
        <v>5</v>
      </c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5"/>
      <c r="Y6" s="53" t="s">
        <v>6</v>
      </c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5"/>
      <c r="AO6" s="62" t="s">
        <v>7</v>
      </c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4"/>
      <c r="DI6" s="53" t="s">
        <v>8</v>
      </c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5"/>
      <c r="DY6" s="53" t="s">
        <v>101</v>
      </c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5"/>
      <c r="EO6" s="53" t="s">
        <v>9</v>
      </c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5"/>
    </row>
    <row r="7" spans="1:161" s="5" customFormat="1" ht="13.5" customHeight="1" x14ac:dyDescent="0.2">
      <c r="A7" s="95"/>
      <c r="B7" s="96"/>
      <c r="C7" s="96"/>
      <c r="D7" s="96"/>
      <c r="E7" s="96"/>
      <c r="F7" s="97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7"/>
      <c r="Y7" s="95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7"/>
      <c r="AO7" s="53" t="s">
        <v>10</v>
      </c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5"/>
      <c r="BF7" s="62" t="s">
        <v>11</v>
      </c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4"/>
      <c r="DI7" s="95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7"/>
      <c r="DY7" s="95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7"/>
      <c r="EO7" s="95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7"/>
    </row>
    <row r="8" spans="1:161" s="5" customFormat="1" ht="39.75" customHeight="1" x14ac:dyDescent="0.2">
      <c r="A8" s="98"/>
      <c r="B8" s="99"/>
      <c r="C8" s="99"/>
      <c r="D8" s="99"/>
      <c r="E8" s="99"/>
      <c r="F8" s="100"/>
      <c r="G8" s="98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100"/>
      <c r="Y8" s="98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100"/>
      <c r="AO8" s="98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100"/>
      <c r="BF8" s="101" t="s">
        <v>12</v>
      </c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 t="s">
        <v>13</v>
      </c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 t="s">
        <v>14</v>
      </c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98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100"/>
      <c r="DY8" s="98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100"/>
      <c r="EO8" s="98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100"/>
    </row>
    <row r="9" spans="1:161" s="6" customFormat="1" x14ac:dyDescent="0.2">
      <c r="A9" s="57">
        <v>1</v>
      </c>
      <c r="B9" s="57"/>
      <c r="C9" s="57"/>
      <c r="D9" s="57"/>
      <c r="E9" s="57"/>
      <c r="F9" s="57"/>
      <c r="G9" s="57">
        <v>2</v>
      </c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>
        <v>3</v>
      </c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>
        <v>4</v>
      </c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>
        <v>5</v>
      </c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>
        <v>6</v>
      </c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>
        <v>7</v>
      </c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>
        <v>8</v>
      </c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>
        <v>9</v>
      </c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>
        <v>10</v>
      </c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</row>
    <row r="10" spans="1:161" s="7" customFormat="1" ht="15" customHeight="1" x14ac:dyDescent="0.2">
      <c r="A10" s="102" t="s">
        <v>102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4"/>
    </row>
    <row r="11" spans="1:161" s="7" customFormat="1" ht="15" customHeight="1" x14ac:dyDescent="0.2">
      <c r="A11" s="45" t="s">
        <v>17</v>
      </c>
      <c r="B11" s="45"/>
      <c r="C11" s="45"/>
      <c r="D11" s="45"/>
      <c r="E11" s="45"/>
      <c r="F11" s="45"/>
      <c r="G11" s="46" t="s">
        <v>20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7">
        <v>3</v>
      </c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>
        <f>BF11+CQ11</f>
        <v>34885</v>
      </c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>
        <v>20067</v>
      </c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>
        <v>14818</v>
      </c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>
        <v>1.7</v>
      </c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4">
        <f>AO11*Y11*DY11*12+35.2</f>
        <v>2134997.2000000002</v>
      </c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</row>
    <row r="12" spans="1:161" s="7" customFormat="1" ht="15" customHeight="1" x14ac:dyDescent="0.2">
      <c r="A12" s="45" t="s">
        <v>18</v>
      </c>
      <c r="B12" s="45"/>
      <c r="C12" s="45"/>
      <c r="D12" s="45"/>
      <c r="E12" s="45"/>
      <c r="F12" s="45"/>
      <c r="G12" s="46" t="s">
        <v>21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7">
        <v>2</v>
      </c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>
        <f>BF12+CQ12</f>
        <v>21095</v>
      </c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>
        <v>8948</v>
      </c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>
        <v>12147</v>
      </c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>
        <v>1.7</v>
      </c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4">
        <f>AO12*Y12*DY12*12</f>
        <v>860676</v>
      </c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7" customFormat="1" ht="27.75" customHeight="1" x14ac:dyDescent="0.2">
      <c r="A13" s="45" t="s">
        <v>19</v>
      </c>
      <c r="B13" s="45"/>
      <c r="C13" s="45"/>
      <c r="D13" s="45"/>
      <c r="E13" s="45"/>
      <c r="F13" s="45"/>
      <c r="G13" s="46" t="s">
        <v>22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7">
        <v>12</v>
      </c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>
        <f>BF13+BX13+CQ13</f>
        <v>23721</v>
      </c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>
        <v>15590</v>
      </c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>
        <v>4770</v>
      </c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>
        <v>3361</v>
      </c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>
        <v>20</v>
      </c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>
        <v>1.7</v>
      </c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4">
        <f>Y13*AO13*12*1.7-0.8</f>
        <v>5806900</v>
      </c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7" customFormat="1" ht="24" customHeight="1" x14ac:dyDescent="0.2">
      <c r="A14" s="45" t="s">
        <v>23</v>
      </c>
      <c r="B14" s="45"/>
      <c r="C14" s="45"/>
      <c r="D14" s="45"/>
      <c r="E14" s="45"/>
      <c r="F14" s="45"/>
      <c r="G14" s="46" t="s">
        <v>24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7">
        <v>1</v>
      </c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>
        <f>BF14+CQ14</f>
        <v>20242</v>
      </c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>
        <v>8212</v>
      </c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>
        <v>12030</v>
      </c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>
        <v>1.7</v>
      </c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4">
        <f>AO14*DY14*12</f>
        <v>412936.80000000005</v>
      </c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</row>
    <row r="15" spans="1:161" s="7" customFormat="1" ht="15" customHeight="1" x14ac:dyDescent="0.2">
      <c r="A15" s="59" t="s">
        <v>103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2"/>
      <c r="Y15" s="47" t="s">
        <v>16</v>
      </c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 t="s">
        <v>16</v>
      </c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 t="s">
        <v>16</v>
      </c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 t="s">
        <v>16</v>
      </c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 t="s">
        <v>16</v>
      </c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 t="s">
        <v>16</v>
      </c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4">
        <f>EO11+EO12+EO13+EO14</f>
        <v>9215510</v>
      </c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</row>
    <row r="16" spans="1:161" s="7" customFormat="1" ht="15" customHeight="1" x14ac:dyDescent="0.2">
      <c r="A16" s="59" t="s">
        <v>104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2"/>
      <c r="Y16" s="47" t="s">
        <v>16</v>
      </c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 t="s">
        <v>16</v>
      </c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 t="s">
        <v>16</v>
      </c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 t="s">
        <v>16</v>
      </c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 t="s">
        <v>16</v>
      </c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 t="s">
        <v>16</v>
      </c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4">
        <f>EO15</f>
        <v>9215510</v>
      </c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</row>
    <row r="18" spans="1:161" s="4" customFormat="1" ht="14.25" x14ac:dyDescent="0.2">
      <c r="A18" s="56" t="s">
        <v>25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</row>
    <row r="19" spans="1:161" s="2" customFormat="1" ht="10.5" customHeight="1" x14ac:dyDescent="0.25"/>
    <row r="20" spans="1:161" s="5" customFormat="1" ht="45" customHeight="1" x14ac:dyDescent="0.2">
      <c r="A20" s="53" t="s">
        <v>4</v>
      </c>
      <c r="B20" s="54"/>
      <c r="C20" s="54"/>
      <c r="D20" s="54"/>
      <c r="E20" s="54"/>
      <c r="F20" s="55"/>
      <c r="G20" s="53" t="s">
        <v>26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5"/>
      <c r="AE20" s="53" t="s">
        <v>27</v>
      </c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5"/>
      <c r="BD20" s="53" t="s">
        <v>28</v>
      </c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5"/>
      <c r="BT20" s="53" t="s">
        <v>29</v>
      </c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5"/>
      <c r="CJ20" s="53" t="s">
        <v>30</v>
      </c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5"/>
    </row>
    <row r="21" spans="1:161" s="6" customFormat="1" x14ac:dyDescent="0.2">
      <c r="A21" s="57">
        <v>1</v>
      </c>
      <c r="B21" s="57"/>
      <c r="C21" s="57"/>
      <c r="D21" s="57"/>
      <c r="E21" s="57"/>
      <c r="F21" s="57"/>
      <c r="G21" s="57">
        <v>2</v>
      </c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>
        <v>3</v>
      </c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>
        <v>4</v>
      </c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>
        <v>5</v>
      </c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>
        <v>6</v>
      </c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</row>
    <row r="22" spans="1:161" s="7" customFormat="1" ht="15" customHeight="1" x14ac:dyDescent="0.2">
      <c r="A22" s="45" t="s">
        <v>17</v>
      </c>
      <c r="B22" s="45"/>
      <c r="C22" s="45"/>
      <c r="D22" s="45"/>
      <c r="E22" s="45"/>
      <c r="F22" s="45"/>
      <c r="G22" s="46" t="s">
        <v>105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7">
        <v>0</v>
      </c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>
        <v>2</v>
      </c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4">
        <v>0</v>
      </c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</row>
    <row r="23" spans="1:161" s="7" customFormat="1" ht="15" customHeight="1" x14ac:dyDescent="0.2">
      <c r="A23" s="45" t="s">
        <v>18</v>
      </c>
      <c r="B23" s="45"/>
      <c r="C23" s="45"/>
      <c r="D23" s="45"/>
      <c r="E23" s="45"/>
      <c r="F23" s="45"/>
      <c r="G23" s="46" t="s">
        <v>107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</row>
    <row r="24" spans="1:161" s="7" customFormat="1" ht="15" customHeight="1" x14ac:dyDescent="0.2">
      <c r="A24" s="45" t="s">
        <v>19</v>
      </c>
      <c r="B24" s="45"/>
      <c r="C24" s="45"/>
      <c r="D24" s="45"/>
      <c r="E24" s="45"/>
      <c r="F24" s="45"/>
      <c r="G24" s="46" t="s">
        <v>106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7">
        <v>0</v>
      </c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>
        <v>2</v>
      </c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4">
        <v>0</v>
      </c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</row>
    <row r="25" spans="1:161" s="7" customFormat="1" ht="15" customHeight="1" x14ac:dyDescent="0.2">
      <c r="A25" s="45"/>
      <c r="B25" s="45"/>
      <c r="C25" s="45"/>
      <c r="D25" s="45"/>
      <c r="E25" s="45"/>
      <c r="F25" s="45"/>
      <c r="G25" s="51" t="s">
        <v>15</v>
      </c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2"/>
      <c r="AE25" s="47" t="s">
        <v>16</v>
      </c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 t="s">
        <v>16</v>
      </c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 t="s">
        <v>16</v>
      </c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4">
        <f>CJ22+CJ24</f>
        <v>0</v>
      </c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</row>
    <row r="26" spans="1:161" s="2" customFormat="1" ht="12" customHeight="1" x14ac:dyDescent="0.25"/>
    <row r="27" spans="1:161" s="4" customFormat="1" ht="14.25" x14ac:dyDescent="0.2">
      <c r="A27" s="56" t="s">
        <v>31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</row>
    <row r="28" spans="1:161" s="2" customFormat="1" ht="10.5" customHeight="1" x14ac:dyDescent="0.25"/>
    <row r="29" spans="1:161" s="5" customFormat="1" ht="55.5" customHeight="1" x14ac:dyDescent="0.2">
      <c r="A29" s="53" t="s">
        <v>4</v>
      </c>
      <c r="B29" s="54"/>
      <c r="C29" s="54"/>
      <c r="D29" s="54"/>
      <c r="E29" s="54"/>
      <c r="F29" s="55"/>
      <c r="G29" s="53" t="s">
        <v>26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/>
      <c r="AE29" s="53" t="s">
        <v>32</v>
      </c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5"/>
      <c r="AZ29" s="53" t="s">
        <v>33</v>
      </c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  <c r="BR29" s="53" t="s">
        <v>34</v>
      </c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5"/>
      <c r="CJ29" s="53" t="s">
        <v>30</v>
      </c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5"/>
    </row>
    <row r="30" spans="1:161" s="6" customFormat="1" x14ac:dyDescent="0.2">
      <c r="A30" s="57">
        <v>1</v>
      </c>
      <c r="B30" s="57"/>
      <c r="C30" s="57"/>
      <c r="D30" s="57"/>
      <c r="E30" s="57"/>
      <c r="F30" s="57"/>
      <c r="G30" s="57">
        <v>2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>
        <v>3</v>
      </c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>
        <v>4</v>
      </c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>
        <v>5</v>
      </c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>
        <v>6</v>
      </c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</row>
    <row r="31" spans="1:161" s="7" customFormat="1" ht="15" customHeight="1" x14ac:dyDescent="0.2">
      <c r="A31" s="45"/>
      <c r="B31" s="45"/>
      <c r="C31" s="45"/>
      <c r="D31" s="45"/>
      <c r="E31" s="45"/>
      <c r="F31" s="45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</row>
    <row r="32" spans="1:161" s="7" customFormat="1" ht="15" customHeight="1" x14ac:dyDescent="0.2">
      <c r="A32" s="45"/>
      <c r="B32" s="45"/>
      <c r="C32" s="45"/>
      <c r="D32" s="45"/>
      <c r="E32" s="45"/>
      <c r="F32" s="45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</row>
    <row r="33" spans="1:105" s="7" customFormat="1" ht="15" customHeight="1" x14ac:dyDescent="0.2">
      <c r="A33" s="45"/>
      <c r="B33" s="45"/>
      <c r="C33" s="45"/>
      <c r="D33" s="45"/>
      <c r="E33" s="45"/>
      <c r="F33" s="45"/>
      <c r="G33" s="51" t="s">
        <v>15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2"/>
      <c r="AE33" s="47" t="s">
        <v>16</v>
      </c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 t="s">
        <v>16</v>
      </c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 t="s">
        <v>16</v>
      </c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</row>
    <row r="34" spans="1:105" s="7" customFormat="1" ht="15" customHeight="1" x14ac:dyDescent="0.2">
      <c r="A34" s="15"/>
      <c r="B34" s="15"/>
      <c r="C34" s="15"/>
      <c r="D34" s="15"/>
      <c r="E34" s="15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</row>
    <row r="35" spans="1:105" s="7" customFormat="1" ht="171.75" customHeight="1" x14ac:dyDescent="0.2">
      <c r="A35" s="15"/>
      <c r="B35" s="15"/>
      <c r="C35" s="15"/>
      <c r="D35" s="15"/>
      <c r="E35" s="15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</row>
    <row r="36" spans="1:105" s="2" customFormat="1" ht="89.25" customHeight="1" x14ac:dyDescent="0.25"/>
    <row r="37" spans="1:105" s="4" customFormat="1" ht="41.25" customHeight="1" x14ac:dyDescent="0.2">
      <c r="A37" s="60" t="s">
        <v>35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</row>
    <row r="38" spans="1:105" s="2" customFormat="1" ht="10.5" customHeight="1" x14ac:dyDescent="0.25"/>
    <row r="39" spans="1:105" s="2" customFormat="1" ht="55.5" customHeight="1" x14ac:dyDescent="0.25">
      <c r="A39" s="53" t="s">
        <v>4</v>
      </c>
      <c r="B39" s="54"/>
      <c r="C39" s="54"/>
      <c r="D39" s="54"/>
      <c r="E39" s="54"/>
      <c r="F39" s="55"/>
      <c r="G39" s="53" t="s">
        <v>36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5"/>
      <c r="BW39" s="53" t="s">
        <v>37</v>
      </c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5"/>
      <c r="CM39" s="53" t="s">
        <v>38</v>
      </c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  <c r="CY39" s="63"/>
      <c r="CZ39" s="63"/>
      <c r="DA39" s="64"/>
    </row>
    <row r="40" spans="1:105" x14ac:dyDescent="0.2">
      <c r="A40" s="57">
        <v>1</v>
      </c>
      <c r="B40" s="57"/>
      <c r="C40" s="57"/>
      <c r="D40" s="57"/>
      <c r="E40" s="57"/>
      <c r="F40" s="57"/>
      <c r="G40" s="57">
        <v>2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>
        <v>3</v>
      </c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>
        <v>4</v>
      </c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</row>
    <row r="41" spans="1:105" s="2" customFormat="1" ht="21.75" customHeight="1" x14ac:dyDescent="0.25">
      <c r="A41" s="45" t="s">
        <v>17</v>
      </c>
      <c r="B41" s="45"/>
      <c r="C41" s="45"/>
      <c r="D41" s="45"/>
      <c r="E41" s="45"/>
      <c r="F41" s="45"/>
      <c r="G41" s="9"/>
      <c r="H41" s="49" t="s">
        <v>39</v>
      </c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50"/>
      <c r="BW41" s="47" t="s">
        <v>16</v>
      </c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4">
        <f>CM42</f>
        <v>2764659</v>
      </c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</row>
    <row r="42" spans="1:105" x14ac:dyDescent="0.2">
      <c r="A42" s="72" t="s">
        <v>40</v>
      </c>
      <c r="B42" s="73"/>
      <c r="C42" s="73"/>
      <c r="D42" s="73"/>
      <c r="E42" s="73"/>
      <c r="F42" s="74"/>
      <c r="G42" s="10"/>
      <c r="H42" s="78" t="s">
        <v>11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9"/>
      <c r="BW42" s="80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2"/>
      <c r="CM42" s="86">
        <v>2764659</v>
      </c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8"/>
    </row>
    <row r="43" spans="1:105" x14ac:dyDescent="0.2">
      <c r="A43" s="75"/>
      <c r="B43" s="76"/>
      <c r="C43" s="76"/>
      <c r="D43" s="76"/>
      <c r="E43" s="76"/>
      <c r="F43" s="77"/>
      <c r="G43" s="11"/>
      <c r="H43" s="92" t="s">
        <v>187</v>
      </c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3"/>
      <c r="BW43" s="83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5"/>
      <c r="CM43" s="89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90"/>
      <c r="DA43" s="91"/>
    </row>
    <row r="44" spans="1:105" ht="13.5" customHeight="1" x14ac:dyDescent="0.2">
      <c r="A44" s="45" t="s">
        <v>41</v>
      </c>
      <c r="B44" s="45"/>
      <c r="C44" s="45"/>
      <c r="D44" s="45"/>
      <c r="E44" s="45"/>
      <c r="F44" s="45"/>
      <c r="G44" s="9"/>
      <c r="H44" s="70" t="s">
        <v>42</v>
      </c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1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</row>
    <row r="45" spans="1:105" ht="26.25" customHeight="1" x14ac:dyDescent="0.2">
      <c r="A45" s="45" t="s">
        <v>43</v>
      </c>
      <c r="B45" s="45"/>
      <c r="C45" s="45"/>
      <c r="D45" s="45"/>
      <c r="E45" s="45"/>
      <c r="F45" s="45"/>
      <c r="G45" s="9"/>
      <c r="H45" s="70" t="s">
        <v>44</v>
      </c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1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</row>
    <row r="46" spans="1:105" ht="26.25" customHeight="1" x14ac:dyDescent="0.2">
      <c r="A46" s="45" t="s">
        <v>18</v>
      </c>
      <c r="B46" s="45"/>
      <c r="C46" s="45"/>
      <c r="D46" s="45"/>
      <c r="E46" s="45"/>
      <c r="F46" s="45"/>
      <c r="G46" s="9"/>
      <c r="H46" s="49" t="s">
        <v>45</v>
      </c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50"/>
      <c r="BW46" s="47" t="s">
        <v>16</v>
      </c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4">
        <f>CM50</f>
        <v>18431</v>
      </c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</row>
    <row r="47" spans="1:105" x14ac:dyDescent="0.2">
      <c r="A47" s="72" t="s">
        <v>46</v>
      </c>
      <c r="B47" s="73"/>
      <c r="C47" s="73"/>
      <c r="D47" s="73"/>
      <c r="E47" s="73"/>
      <c r="F47" s="74"/>
      <c r="G47" s="10"/>
      <c r="H47" s="78" t="s">
        <v>11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9"/>
      <c r="BW47" s="80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2"/>
      <c r="CM47" s="86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7"/>
      <c r="CY47" s="87"/>
      <c r="CZ47" s="87"/>
      <c r="DA47" s="88"/>
    </row>
    <row r="48" spans="1:105" ht="25.5" customHeight="1" x14ac:dyDescent="0.2">
      <c r="A48" s="75"/>
      <c r="B48" s="76"/>
      <c r="C48" s="76"/>
      <c r="D48" s="76"/>
      <c r="E48" s="76"/>
      <c r="F48" s="77"/>
      <c r="G48" s="11"/>
      <c r="H48" s="92" t="s">
        <v>47</v>
      </c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3"/>
      <c r="BW48" s="83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5"/>
      <c r="CM48" s="89"/>
      <c r="CN48" s="90"/>
      <c r="CO48" s="90"/>
      <c r="CP48" s="90"/>
      <c r="CQ48" s="90"/>
      <c r="CR48" s="90"/>
      <c r="CS48" s="90"/>
      <c r="CT48" s="90"/>
      <c r="CU48" s="90"/>
      <c r="CV48" s="90"/>
      <c r="CW48" s="90"/>
      <c r="CX48" s="90"/>
      <c r="CY48" s="90"/>
      <c r="CZ48" s="90"/>
      <c r="DA48" s="91"/>
    </row>
    <row r="49" spans="1:105" ht="26.25" customHeight="1" x14ac:dyDescent="0.2">
      <c r="A49" s="45" t="s">
        <v>48</v>
      </c>
      <c r="B49" s="45"/>
      <c r="C49" s="45"/>
      <c r="D49" s="45"/>
      <c r="E49" s="45"/>
      <c r="F49" s="45"/>
      <c r="G49" s="9"/>
      <c r="H49" s="70" t="s">
        <v>49</v>
      </c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1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</row>
    <row r="50" spans="1:105" ht="27" customHeight="1" x14ac:dyDescent="0.2">
      <c r="A50" s="45" t="s">
        <v>50</v>
      </c>
      <c r="B50" s="45"/>
      <c r="C50" s="45"/>
      <c r="D50" s="45"/>
      <c r="E50" s="45"/>
      <c r="F50" s="45"/>
      <c r="G50" s="9"/>
      <c r="H50" s="70" t="s">
        <v>51</v>
      </c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1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4">
        <v>18431</v>
      </c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</row>
    <row r="51" spans="1:105" ht="27" customHeight="1" x14ac:dyDescent="0.2">
      <c r="A51" s="45" t="s">
        <v>52</v>
      </c>
      <c r="B51" s="45"/>
      <c r="C51" s="45"/>
      <c r="D51" s="45"/>
      <c r="E51" s="45"/>
      <c r="F51" s="45"/>
      <c r="G51" s="9"/>
      <c r="H51" s="70" t="s">
        <v>53</v>
      </c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1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</row>
    <row r="52" spans="1:105" ht="27" customHeight="1" x14ac:dyDescent="0.2">
      <c r="A52" s="45" t="s">
        <v>54</v>
      </c>
      <c r="B52" s="45"/>
      <c r="C52" s="45"/>
      <c r="D52" s="45"/>
      <c r="E52" s="45"/>
      <c r="F52" s="45"/>
      <c r="G52" s="9"/>
      <c r="H52" s="70" t="s">
        <v>53</v>
      </c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1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</row>
    <row r="53" spans="1:105" ht="26.25" customHeight="1" x14ac:dyDescent="0.2">
      <c r="A53" s="45" t="s">
        <v>19</v>
      </c>
      <c r="B53" s="45"/>
      <c r="C53" s="45"/>
      <c r="D53" s="45"/>
      <c r="E53" s="45"/>
      <c r="F53" s="45"/>
      <c r="G53" s="9"/>
      <c r="H53" s="49" t="s">
        <v>55</v>
      </c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50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</row>
    <row r="54" spans="1:105" ht="13.5" customHeight="1" x14ac:dyDescent="0.2">
      <c r="A54" s="45"/>
      <c r="B54" s="45"/>
      <c r="C54" s="45"/>
      <c r="D54" s="45"/>
      <c r="E54" s="45"/>
      <c r="F54" s="45"/>
      <c r="G54" s="59" t="s">
        <v>15</v>
      </c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2"/>
      <c r="BW54" s="47" t="s">
        <v>16</v>
      </c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4">
        <f>CM41+CM46+CM53</f>
        <v>2783090</v>
      </c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</row>
    <row r="55" spans="1:105" ht="13.5" customHeight="1" x14ac:dyDescent="0.2">
      <c r="A55" s="45"/>
      <c r="B55" s="45"/>
      <c r="C55" s="45"/>
      <c r="D55" s="45"/>
      <c r="E55" s="45"/>
      <c r="F55" s="45"/>
      <c r="G55" s="59" t="s">
        <v>11</v>
      </c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2"/>
      <c r="BW55" s="47" t="s">
        <v>16</v>
      </c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</row>
    <row r="56" spans="1:105" ht="13.5" customHeight="1" x14ac:dyDescent="0.2">
      <c r="A56" s="45"/>
      <c r="B56" s="45"/>
      <c r="C56" s="45"/>
      <c r="D56" s="45"/>
      <c r="E56" s="45"/>
      <c r="F56" s="45"/>
      <c r="G56" s="59" t="s">
        <v>109</v>
      </c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2"/>
      <c r="BW56" s="47" t="s">
        <v>16</v>
      </c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4">
        <v>2783090</v>
      </c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</row>
    <row r="57" spans="1:105" s="2" customFormat="1" ht="3.75" customHeight="1" x14ac:dyDescent="0.25"/>
    <row r="58" spans="1:105" s="12" customFormat="1" ht="48" customHeight="1" x14ac:dyDescent="0.2">
      <c r="A58" s="68" t="s">
        <v>56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</row>
    <row r="59" spans="1:105" s="2" customFormat="1" ht="12" customHeight="1" x14ac:dyDescent="0.25"/>
    <row r="60" spans="1:105" s="4" customFormat="1" ht="27" customHeight="1" x14ac:dyDescent="0.2">
      <c r="A60" s="60" t="s">
        <v>161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</row>
    <row r="61" spans="1:105" s="2" customFormat="1" ht="6" customHeight="1" x14ac:dyDescent="0.25"/>
    <row r="62" spans="1:105" s="5" customFormat="1" ht="45" customHeight="1" x14ac:dyDescent="0.2">
      <c r="A62" s="53" t="s">
        <v>4</v>
      </c>
      <c r="B62" s="54"/>
      <c r="C62" s="54"/>
      <c r="D62" s="54"/>
      <c r="E62" s="54"/>
      <c r="F62" s="54"/>
      <c r="G62" s="55"/>
      <c r="H62" s="53" t="s">
        <v>58</v>
      </c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5"/>
      <c r="BD62" s="53" t="s">
        <v>59</v>
      </c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5"/>
      <c r="BT62" s="53" t="s">
        <v>60</v>
      </c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5"/>
      <c r="CJ62" s="53" t="s">
        <v>61</v>
      </c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5"/>
    </row>
    <row r="63" spans="1:105" s="6" customFormat="1" x14ac:dyDescent="0.2">
      <c r="A63" s="57">
        <v>1</v>
      </c>
      <c r="B63" s="57"/>
      <c r="C63" s="57"/>
      <c r="D63" s="57"/>
      <c r="E63" s="57"/>
      <c r="F63" s="57"/>
      <c r="G63" s="57"/>
      <c r="H63" s="57">
        <v>2</v>
      </c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>
        <v>3</v>
      </c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>
        <v>4</v>
      </c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>
        <v>5</v>
      </c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</row>
    <row r="64" spans="1:105" s="7" customFormat="1" ht="42" customHeight="1" x14ac:dyDescent="0.2">
      <c r="A64" s="45" t="s">
        <v>17</v>
      </c>
      <c r="B64" s="45"/>
      <c r="C64" s="45"/>
      <c r="D64" s="45"/>
      <c r="E64" s="45"/>
      <c r="F64" s="45"/>
      <c r="G64" s="45"/>
      <c r="H64" s="46" t="s">
        <v>140</v>
      </c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7">
        <v>0</v>
      </c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>
        <v>0</v>
      </c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>
        <v>0</v>
      </c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</row>
    <row r="65" spans="1:105" s="7" customFormat="1" ht="15" customHeight="1" x14ac:dyDescent="0.2">
      <c r="A65" s="45"/>
      <c r="B65" s="45"/>
      <c r="C65" s="45"/>
      <c r="D65" s="45"/>
      <c r="E65" s="45"/>
      <c r="F65" s="45"/>
      <c r="G65" s="45"/>
      <c r="H65" s="51" t="s">
        <v>15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2"/>
      <c r="BD65" s="47" t="s">
        <v>16</v>
      </c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 t="s">
        <v>16</v>
      </c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>
        <v>0</v>
      </c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</row>
    <row r="66" spans="1:105" s="7" customFormat="1" ht="15" customHeight="1" x14ac:dyDescent="0.2">
      <c r="A66" s="40"/>
      <c r="B66" s="40"/>
      <c r="C66" s="40"/>
      <c r="D66" s="40"/>
      <c r="E66" s="40"/>
      <c r="F66" s="40"/>
      <c r="G66" s="40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</row>
    <row r="67" spans="1:105" s="7" customFormat="1" ht="15" customHeight="1" x14ac:dyDescent="0.2">
      <c r="A67" s="40"/>
      <c r="B67" s="40"/>
      <c r="C67" s="40"/>
      <c r="D67" s="40"/>
      <c r="E67" s="40"/>
      <c r="F67" s="40"/>
      <c r="G67" s="40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</row>
    <row r="68" spans="1:105" s="4" customFormat="1" ht="14.25" x14ac:dyDescent="0.2">
      <c r="A68" s="56" t="s">
        <v>186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</row>
    <row r="69" spans="1:105" s="2" customFormat="1" ht="6" customHeight="1" x14ac:dyDescent="0.25"/>
    <row r="70" spans="1:105" s="43" customFormat="1" ht="45" customHeight="1" x14ac:dyDescent="0.2">
      <c r="A70" s="53" t="s">
        <v>4</v>
      </c>
      <c r="B70" s="54"/>
      <c r="C70" s="54"/>
      <c r="D70" s="54"/>
      <c r="E70" s="54"/>
      <c r="F70" s="54"/>
      <c r="G70" s="55"/>
      <c r="H70" s="53" t="s">
        <v>58</v>
      </c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5"/>
      <c r="BD70" s="53" t="s">
        <v>59</v>
      </c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5"/>
      <c r="BT70" s="53" t="s">
        <v>60</v>
      </c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5"/>
      <c r="CJ70" s="53" t="s">
        <v>61</v>
      </c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5"/>
    </row>
    <row r="71" spans="1:105" s="6" customFormat="1" x14ac:dyDescent="0.2">
      <c r="A71" s="57">
        <v>1</v>
      </c>
      <c r="B71" s="57"/>
      <c r="C71" s="57"/>
      <c r="D71" s="57"/>
      <c r="E71" s="57"/>
      <c r="F71" s="57"/>
      <c r="G71" s="57"/>
      <c r="H71" s="57">
        <v>2</v>
      </c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>
        <v>3</v>
      </c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>
        <v>4</v>
      </c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>
        <v>5</v>
      </c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</row>
    <row r="72" spans="1:105" s="7" customFormat="1" ht="15" customHeight="1" x14ac:dyDescent="0.2">
      <c r="A72" s="45" t="s">
        <v>110</v>
      </c>
      <c r="B72" s="45"/>
      <c r="C72" s="45"/>
      <c r="D72" s="45"/>
      <c r="E72" s="45"/>
      <c r="F72" s="45"/>
      <c r="G72" s="45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7">
        <v>0</v>
      </c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>
        <v>0</v>
      </c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4">
        <v>0</v>
      </c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</row>
    <row r="73" spans="1:105" s="7" customFormat="1" ht="15" customHeight="1" x14ac:dyDescent="0.2">
      <c r="A73" s="45" t="s">
        <v>18</v>
      </c>
      <c r="B73" s="45"/>
      <c r="C73" s="45"/>
      <c r="D73" s="45"/>
      <c r="E73" s="45"/>
      <c r="F73" s="45"/>
      <c r="G73" s="45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4">
        <v>0</v>
      </c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</row>
    <row r="74" spans="1:105" s="7" customFormat="1" ht="15" customHeight="1" x14ac:dyDescent="0.2">
      <c r="A74" s="45" t="s">
        <v>19</v>
      </c>
      <c r="B74" s="45"/>
      <c r="C74" s="45"/>
      <c r="D74" s="45"/>
      <c r="E74" s="45"/>
      <c r="F74" s="45"/>
      <c r="G74" s="45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4">
        <v>0</v>
      </c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</row>
    <row r="75" spans="1:105" s="7" customFormat="1" ht="15" customHeight="1" x14ac:dyDescent="0.2">
      <c r="A75" s="45" t="s">
        <v>23</v>
      </c>
      <c r="B75" s="45"/>
      <c r="C75" s="45"/>
      <c r="D75" s="45"/>
      <c r="E75" s="45"/>
      <c r="F75" s="45"/>
      <c r="G75" s="45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4">
        <v>0</v>
      </c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</row>
    <row r="76" spans="1:105" s="7" customFormat="1" ht="15" customHeight="1" x14ac:dyDescent="0.2">
      <c r="A76" s="45"/>
      <c r="B76" s="45"/>
      <c r="C76" s="45"/>
      <c r="D76" s="45"/>
      <c r="E76" s="45"/>
      <c r="F76" s="45"/>
      <c r="G76" s="45"/>
      <c r="H76" s="51" t="s">
        <v>15</v>
      </c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2"/>
      <c r="BD76" s="47" t="s">
        <v>16</v>
      </c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 t="s">
        <v>16</v>
      </c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4">
        <f>CJ72+CJ73+CJ74+CJ75</f>
        <v>0</v>
      </c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</row>
    <row r="77" spans="1:105" s="2" customFormat="1" ht="148.5" customHeight="1" x14ac:dyDescent="0.25"/>
    <row r="78" spans="1:105" s="4" customFormat="1" ht="14.25" x14ac:dyDescent="0.2">
      <c r="A78" s="56" t="s">
        <v>162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</row>
    <row r="79" spans="1:105" s="2" customFormat="1" ht="10.5" customHeight="1" x14ac:dyDescent="0.25"/>
    <row r="80" spans="1:105" s="4" customFormat="1" ht="14.25" x14ac:dyDescent="0.2">
      <c r="A80" s="56" t="s">
        <v>163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</row>
    <row r="81" spans="1:105" s="2" customFormat="1" ht="10.5" customHeight="1" x14ac:dyDescent="0.25"/>
    <row r="82" spans="1:105" s="5" customFormat="1" ht="45" customHeight="1" x14ac:dyDescent="0.2">
      <c r="A82" s="62" t="s">
        <v>4</v>
      </c>
      <c r="B82" s="63"/>
      <c r="C82" s="63"/>
      <c r="D82" s="63"/>
      <c r="E82" s="63"/>
      <c r="F82" s="63"/>
      <c r="G82" s="64"/>
      <c r="H82" s="62" t="s">
        <v>63</v>
      </c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4"/>
      <c r="AP82" s="62" t="s">
        <v>71</v>
      </c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4"/>
      <c r="BF82" s="62" t="s">
        <v>72</v>
      </c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  <c r="BR82" s="63"/>
      <c r="BS82" s="63"/>
      <c r="BT82" s="63"/>
      <c r="BU82" s="64"/>
      <c r="BV82" s="62" t="s">
        <v>73</v>
      </c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4"/>
      <c r="CL82" s="62" t="s">
        <v>30</v>
      </c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4"/>
    </row>
    <row r="83" spans="1:105" s="6" customFormat="1" x14ac:dyDescent="0.2">
      <c r="A83" s="57">
        <v>1</v>
      </c>
      <c r="B83" s="57"/>
      <c r="C83" s="57"/>
      <c r="D83" s="57"/>
      <c r="E83" s="57"/>
      <c r="F83" s="57"/>
      <c r="G83" s="57"/>
      <c r="H83" s="57">
        <v>2</v>
      </c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>
        <v>3</v>
      </c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>
        <v>4</v>
      </c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>
        <v>5</v>
      </c>
      <c r="BW83" s="57"/>
      <c r="BX83" s="57"/>
      <c r="BY83" s="57"/>
      <c r="BZ83" s="57"/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>
        <v>6</v>
      </c>
      <c r="CM83" s="57"/>
      <c r="CN83" s="57"/>
      <c r="CO83" s="57"/>
      <c r="CP83" s="57"/>
      <c r="CQ83" s="57"/>
      <c r="CR83" s="57"/>
      <c r="CS83" s="57"/>
      <c r="CT83" s="57"/>
      <c r="CU83" s="57"/>
      <c r="CV83" s="57"/>
      <c r="CW83" s="57"/>
      <c r="CX83" s="57"/>
      <c r="CY83" s="57"/>
      <c r="CZ83" s="57"/>
      <c r="DA83" s="57"/>
    </row>
    <row r="84" spans="1:105" s="7" customFormat="1" ht="15" customHeight="1" x14ac:dyDescent="0.2">
      <c r="A84" s="45" t="s">
        <v>17</v>
      </c>
      <c r="B84" s="45"/>
      <c r="C84" s="45"/>
      <c r="D84" s="45"/>
      <c r="E84" s="45"/>
      <c r="F84" s="45"/>
      <c r="G84" s="45"/>
      <c r="H84" s="46" t="s">
        <v>112</v>
      </c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7">
        <v>0</v>
      </c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>
        <v>0</v>
      </c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>
        <v>0</v>
      </c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4">
        <v>0</v>
      </c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</row>
    <row r="85" spans="1:105" s="7" customFormat="1" ht="15" customHeight="1" x14ac:dyDescent="0.2">
      <c r="A85" s="45" t="s">
        <v>18</v>
      </c>
      <c r="B85" s="45"/>
      <c r="C85" s="45"/>
      <c r="D85" s="45"/>
      <c r="E85" s="45"/>
      <c r="F85" s="45"/>
      <c r="G85" s="45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</row>
    <row r="86" spans="1:105" s="7" customFormat="1" ht="15" customHeight="1" x14ac:dyDescent="0.2">
      <c r="A86" s="45"/>
      <c r="B86" s="45"/>
      <c r="C86" s="45"/>
      <c r="D86" s="45"/>
      <c r="E86" s="45"/>
      <c r="F86" s="45"/>
      <c r="G86" s="45"/>
      <c r="H86" s="65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7"/>
      <c r="AP86" s="47" t="s">
        <v>16</v>
      </c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 t="s">
        <v>16</v>
      </c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 t="s">
        <v>16</v>
      </c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4">
        <v>0</v>
      </c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</row>
    <row r="87" spans="1:105" s="2" customFormat="1" ht="10.5" customHeight="1" x14ac:dyDescent="0.25"/>
    <row r="88" spans="1:105" s="2" customFormat="1" ht="12" customHeight="1" x14ac:dyDescent="0.25"/>
    <row r="89" spans="1:105" s="4" customFormat="1" ht="14.25" x14ac:dyDescent="0.2">
      <c r="A89" s="56" t="s">
        <v>164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  <c r="DA89" s="56"/>
    </row>
    <row r="90" spans="1:105" s="2" customFormat="1" ht="10.5" customHeight="1" x14ac:dyDescent="0.25"/>
    <row r="91" spans="1:105" s="2" customFormat="1" ht="30" customHeight="1" x14ac:dyDescent="0.25">
      <c r="A91" s="53" t="s">
        <v>4</v>
      </c>
      <c r="B91" s="54"/>
      <c r="C91" s="54"/>
      <c r="D91" s="54"/>
      <c r="E91" s="54"/>
      <c r="F91" s="54"/>
      <c r="G91" s="55"/>
      <c r="H91" s="53" t="s">
        <v>63</v>
      </c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5"/>
      <c r="BT91" s="53" t="s">
        <v>93</v>
      </c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5"/>
      <c r="CJ91" s="53" t="s">
        <v>94</v>
      </c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54"/>
      <c r="CY91" s="54"/>
      <c r="CZ91" s="54"/>
      <c r="DA91" s="55"/>
    </row>
    <row r="92" spans="1:105" x14ac:dyDescent="0.2">
      <c r="A92" s="57">
        <v>1</v>
      </c>
      <c r="B92" s="57"/>
      <c r="C92" s="57"/>
      <c r="D92" s="57"/>
      <c r="E92" s="57"/>
      <c r="F92" s="57"/>
      <c r="G92" s="57"/>
      <c r="H92" s="57">
        <v>2</v>
      </c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>
        <v>3</v>
      </c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>
        <v>4</v>
      </c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  <c r="DA92" s="57"/>
    </row>
    <row r="93" spans="1:105" s="2" customFormat="1" ht="15" customHeight="1" x14ac:dyDescent="0.25">
      <c r="A93" s="45" t="s">
        <v>17</v>
      </c>
      <c r="B93" s="45"/>
      <c r="C93" s="45"/>
      <c r="D93" s="45"/>
      <c r="E93" s="45"/>
      <c r="F93" s="45"/>
      <c r="G93" s="45"/>
      <c r="H93" s="48" t="s">
        <v>148</v>
      </c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50"/>
      <c r="BT93" s="47">
        <v>1</v>
      </c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4">
        <v>0</v>
      </c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</row>
    <row r="94" spans="1:105" s="2" customFormat="1" ht="15" customHeight="1" x14ac:dyDescent="0.25">
      <c r="A94" s="45" t="s">
        <v>18</v>
      </c>
      <c r="B94" s="45"/>
      <c r="C94" s="45"/>
      <c r="D94" s="45"/>
      <c r="E94" s="45"/>
      <c r="F94" s="45"/>
      <c r="G94" s="45"/>
      <c r="H94" s="48" t="s">
        <v>149</v>
      </c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50"/>
      <c r="BT94" s="47">
        <v>1</v>
      </c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4">
        <v>100000</v>
      </c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</row>
    <row r="95" spans="1:105" s="2" customFormat="1" ht="15" customHeight="1" x14ac:dyDescent="0.25">
      <c r="A95" s="45" t="s">
        <v>19</v>
      </c>
      <c r="B95" s="45"/>
      <c r="C95" s="45"/>
      <c r="D95" s="45"/>
      <c r="E95" s="45"/>
      <c r="F95" s="45"/>
      <c r="G95" s="45"/>
      <c r="H95" s="48" t="s">
        <v>150</v>
      </c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50"/>
      <c r="BT95" s="47">
        <v>1</v>
      </c>
      <c r="BU95" s="47"/>
      <c r="BV95" s="47"/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4">
        <v>20000</v>
      </c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</row>
    <row r="96" spans="1:105" s="2" customFormat="1" ht="15" customHeight="1" x14ac:dyDescent="0.25">
      <c r="A96" s="45" t="s">
        <v>23</v>
      </c>
      <c r="B96" s="45"/>
      <c r="C96" s="45"/>
      <c r="D96" s="45"/>
      <c r="E96" s="45"/>
      <c r="F96" s="45"/>
      <c r="G96" s="45"/>
      <c r="H96" s="48" t="s">
        <v>151</v>
      </c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50"/>
      <c r="BT96" s="47">
        <v>1</v>
      </c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4">
        <v>0</v>
      </c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</row>
    <row r="97" spans="1:161" s="2" customFormat="1" ht="15" customHeight="1" x14ac:dyDescent="0.25">
      <c r="A97" s="45"/>
      <c r="B97" s="45"/>
      <c r="C97" s="45"/>
      <c r="D97" s="45"/>
      <c r="E97" s="45"/>
      <c r="F97" s="45"/>
      <c r="G97" s="45"/>
      <c r="H97" s="110" t="s">
        <v>15</v>
      </c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1"/>
      <c r="BR97" s="111"/>
      <c r="BS97" s="112"/>
      <c r="BT97" s="47" t="s">
        <v>16</v>
      </c>
      <c r="BU97" s="47"/>
      <c r="BV97" s="47"/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4">
        <f>CJ93+CJ94+CJ96+CJ95</f>
        <v>120000</v>
      </c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</row>
    <row r="98" spans="1:161" s="2" customFormat="1" ht="12" customHeight="1" x14ac:dyDescent="0.25"/>
    <row r="99" spans="1:161" s="4" customFormat="1" ht="28.5" customHeight="1" x14ac:dyDescent="0.2">
      <c r="A99" s="60" t="s">
        <v>165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0"/>
      <c r="CM99" s="60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0"/>
    </row>
    <row r="100" spans="1:161" s="2" customFormat="1" ht="10.5" customHeight="1" x14ac:dyDescent="0.25"/>
    <row r="101" spans="1:161" s="5" customFormat="1" ht="30" customHeight="1" x14ac:dyDescent="0.2">
      <c r="A101" s="53" t="s">
        <v>4</v>
      </c>
      <c r="B101" s="54"/>
      <c r="C101" s="54"/>
      <c r="D101" s="54"/>
      <c r="E101" s="54"/>
      <c r="F101" s="54"/>
      <c r="G101" s="55"/>
      <c r="H101" s="53" t="s">
        <v>63</v>
      </c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5"/>
      <c r="BD101" s="53" t="s">
        <v>85</v>
      </c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5"/>
      <c r="BT101" s="53" t="s">
        <v>96</v>
      </c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5"/>
      <c r="CJ101" s="53" t="s">
        <v>97</v>
      </c>
      <c r="CK101" s="54"/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54"/>
      <c r="CW101" s="54"/>
      <c r="CX101" s="54"/>
      <c r="CY101" s="54"/>
      <c r="CZ101" s="54"/>
      <c r="DA101" s="55"/>
    </row>
    <row r="102" spans="1:161" s="6" customFormat="1" x14ac:dyDescent="0.2">
      <c r="A102" s="57"/>
      <c r="B102" s="57"/>
      <c r="C102" s="57"/>
      <c r="D102" s="57"/>
      <c r="E102" s="57"/>
      <c r="F102" s="57"/>
      <c r="G102" s="57"/>
      <c r="H102" s="57">
        <v>1</v>
      </c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>
        <v>2</v>
      </c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>
        <v>3</v>
      </c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>
        <v>4</v>
      </c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  <c r="CZ102" s="57"/>
      <c r="DA102" s="57"/>
    </row>
    <row r="103" spans="1:161" s="7" customFormat="1" ht="15" customHeight="1" x14ac:dyDescent="0.2">
      <c r="A103" s="45" t="s">
        <v>17</v>
      </c>
      <c r="B103" s="45"/>
      <c r="C103" s="45"/>
      <c r="D103" s="45"/>
      <c r="E103" s="45"/>
      <c r="F103" s="45"/>
      <c r="G103" s="45"/>
      <c r="H103" s="46" t="s">
        <v>131</v>
      </c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4">
        <v>138200</v>
      </c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</row>
    <row r="104" spans="1:161" s="7" customFormat="1" ht="15" customHeight="1" x14ac:dyDescent="0.2">
      <c r="A104" s="45" t="s">
        <v>18</v>
      </c>
      <c r="B104" s="45"/>
      <c r="C104" s="45"/>
      <c r="D104" s="45"/>
      <c r="E104" s="45"/>
      <c r="F104" s="45"/>
      <c r="G104" s="45"/>
      <c r="H104" s="46" t="s">
        <v>132</v>
      </c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4">
        <v>0</v>
      </c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</row>
    <row r="105" spans="1:161" s="7" customFormat="1" ht="15" customHeight="1" x14ac:dyDescent="0.2">
      <c r="A105" s="45" t="s">
        <v>19</v>
      </c>
      <c r="B105" s="45"/>
      <c r="C105" s="45"/>
      <c r="D105" s="45"/>
      <c r="E105" s="45"/>
      <c r="F105" s="45"/>
      <c r="G105" s="45"/>
      <c r="H105" s="46" t="s">
        <v>133</v>
      </c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7"/>
      <c r="CC105" s="47"/>
      <c r="CD105" s="47"/>
      <c r="CE105" s="47"/>
      <c r="CF105" s="47"/>
      <c r="CG105" s="47"/>
      <c r="CH105" s="47"/>
      <c r="CI105" s="47"/>
      <c r="CJ105" s="44">
        <v>501800</v>
      </c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</row>
    <row r="106" spans="1:161" s="7" customFormat="1" ht="15" customHeight="1" x14ac:dyDescent="0.2">
      <c r="A106" s="45"/>
      <c r="B106" s="45"/>
      <c r="C106" s="45"/>
      <c r="D106" s="45"/>
      <c r="E106" s="45"/>
      <c r="F106" s="45"/>
      <c r="G106" s="45"/>
      <c r="H106" s="51" t="s">
        <v>15</v>
      </c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2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 t="s">
        <v>16</v>
      </c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4">
        <f>CJ103+CJ104+CJ105</f>
        <v>640000</v>
      </c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</row>
    <row r="108" spans="1:161" s="4" customFormat="1" ht="24.75" customHeight="1" x14ac:dyDescent="0.2">
      <c r="A108" s="8" t="s">
        <v>129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113">
        <f>EO16+CJ25+CM54+CL86+CJ97+CJ106+CJ65+CJ76</f>
        <v>12758600</v>
      </c>
      <c r="BX108" s="114"/>
      <c r="BY108" s="114"/>
      <c r="BZ108" s="114"/>
      <c r="CA108" s="114"/>
      <c r="CB108" s="114"/>
      <c r="CC108" s="114"/>
      <c r="CD108" s="114"/>
      <c r="CE108" s="114"/>
      <c r="CF108" s="114"/>
      <c r="CG108" s="114"/>
      <c r="CH108" s="114"/>
      <c r="CI108" s="114"/>
      <c r="CJ108" s="114"/>
      <c r="CK108" s="114"/>
      <c r="CL108" s="114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</row>
    <row r="109" spans="1:161" ht="13.5" customHeight="1" x14ac:dyDescent="0.2">
      <c r="A109" s="107"/>
      <c r="B109" s="107"/>
      <c r="C109" s="107"/>
      <c r="D109" s="107"/>
      <c r="E109" s="107"/>
      <c r="F109" s="107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8"/>
      <c r="BB109" s="108"/>
      <c r="BC109" s="108"/>
      <c r="BD109" s="108"/>
      <c r="BE109" s="108"/>
      <c r="BF109" s="108"/>
      <c r="BG109" s="108"/>
      <c r="BH109" s="108"/>
      <c r="BI109" s="108"/>
      <c r="BJ109" s="108"/>
      <c r="BK109" s="108"/>
      <c r="BL109" s="108"/>
      <c r="BM109" s="108"/>
      <c r="BN109" s="108"/>
      <c r="BO109" s="108"/>
      <c r="BP109" s="108"/>
      <c r="BQ109" s="108"/>
      <c r="BR109" s="108"/>
      <c r="BS109" s="108"/>
      <c r="BT109" s="108"/>
      <c r="BU109" s="108"/>
      <c r="BV109" s="108"/>
      <c r="BW109" s="109"/>
      <c r="BX109" s="109"/>
      <c r="BY109" s="109"/>
      <c r="BZ109" s="109"/>
      <c r="CA109" s="109"/>
      <c r="CB109" s="109"/>
      <c r="CC109" s="109"/>
      <c r="CD109" s="109"/>
      <c r="CE109" s="109"/>
      <c r="CF109" s="109"/>
      <c r="CG109" s="109"/>
      <c r="CH109" s="109"/>
      <c r="CI109" s="109"/>
      <c r="CJ109" s="109"/>
      <c r="CK109" s="109"/>
      <c r="CL109" s="109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</row>
    <row r="110" spans="1:161" ht="13.5" customHeight="1" x14ac:dyDescent="0.2">
      <c r="A110" s="107"/>
      <c r="B110" s="107"/>
      <c r="C110" s="107"/>
      <c r="D110" s="107"/>
      <c r="E110" s="107"/>
      <c r="F110" s="107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  <c r="BH110" s="108"/>
      <c r="BI110" s="108"/>
      <c r="BJ110" s="108"/>
      <c r="BK110" s="108"/>
      <c r="BL110" s="108"/>
      <c r="BM110" s="108"/>
      <c r="BN110" s="108"/>
      <c r="BO110" s="108"/>
      <c r="BP110" s="108"/>
      <c r="BQ110" s="108"/>
      <c r="BR110" s="108"/>
      <c r="BS110" s="108"/>
      <c r="BT110" s="108"/>
      <c r="BU110" s="108"/>
      <c r="BV110" s="108"/>
      <c r="BW110" s="109"/>
      <c r="BX110" s="109"/>
      <c r="BY110" s="109"/>
      <c r="BZ110" s="109"/>
      <c r="CA110" s="109"/>
      <c r="CB110" s="109"/>
      <c r="CC110" s="109"/>
      <c r="CD110" s="109"/>
      <c r="CE110" s="109"/>
      <c r="CF110" s="109"/>
      <c r="CG110" s="109"/>
      <c r="CH110" s="109"/>
      <c r="CI110" s="109"/>
      <c r="CJ110" s="109"/>
      <c r="CK110" s="109"/>
      <c r="CL110" s="109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</row>
    <row r="111" spans="1:161" ht="13.5" customHeight="1" x14ac:dyDescent="0.2">
      <c r="A111" s="107"/>
      <c r="B111" s="107"/>
      <c r="C111" s="107"/>
      <c r="D111" s="107"/>
      <c r="E111" s="107"/>
      <c r="F111" s="107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8"/>
      <c r="AP111" s="108"/>
      <c r="AQ111" s="108"/>
      <c r="AR111" s="108"/>
      <c r="AS111" s="108"/>
      <c r="AT111" s="108"/>
      <c r="AU111" s="108"/>
      <c r="AV111" s="108"/>
      <c r="AW111" s="108"/>
      <c r="AX111" s="108"/>
      <c r="AY111" s="108"/>
      <c r="AZ111" s="108"/>
      <c r="BA111" s="108"/>
      <c r="BB111" s="108"/>
      <c r="BC111" s="108"/>
      <c r="BD111" s="108"/>
      <c r="BE111" s="108"/>
      <c r="BF111" s="108"/>
      <c r="BG111" s="108"/>
      <c r="BH111" s="108"/>
      <c r="BI111" s="108"/>
      <c r="BJ111" s="108"/>
      <c r="BK111" s="108"/>
      <c r="BL111" s="108"/>
      <c r="BM111" s="108"/>
      <c r="BN111" s="108"/>
      <c r="BO111" s="108"/>
      <c r="BP111" s="108"/>
      <c r="BQ111" s="108"/>
      <c r="BR111" s="108"/>
      <c r="BS111" s="108"/>
      <c r="BT111" s="108"/>
      <c r="BU111" s="108"/>
      <c r="BV111" s="108"/>
      <c r="BW111" s="109"/>
      <c r="BX111" s="109"/>
      <c r="BY111" s="109"/>
      <c r="BZ111" s="109"/>
      <c r="CA111" s="109"/>
      <c r="CB111" s="109"/>
      <c r="CC111" s="109"/>
      <c r="CD111" s="109"/>
      <c r="CE111" s="109"/>
      <c r="CF111" s="109"/>
      <c r="CG111" s="109"/>
      <c r="CH111" s="109"/>
      <c r="CI111" s="109"/>
      <c r="CJ111" s="109"/>
      <c r="CK111" s="109"/>
      <c r="CL111" s="109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</row>
  </sheetData>
  <mergeCells count="381">
    <mergeCell ref="A76:G76"/>
    <mergeCell ref="H76:BC76"/>
    <mergeCell ref="BD76:BS76"/>
    <mergeCell ref="BT76:CI76"/>
    <mergeCell ref="CJ76:DA76"/>
    <mergeCell ref="A74:G74"/>
    <mergeCell ref="H74:BC74"/>
    <mergeCell ref="BD74:BS74"/>
    <mergeCell ref="BT74:CI74"/>
    <mergeCell ref="CJ74:DA74"/>
    <mergeCell ref="A75:G75"/>
    <mergeCell ref="H75:BC75"/>
    <mergeCell ref="BD75:BS75"/>
    <mergeCell ref="BT75:CI75"/>
    <mergeCell ref="CJ75:DA75"/>
    <mergeCell ref="A72:G72"/>
    <mergeCell ref="H72:BC72"/>
    <mergeCell ref="BD72:BS72"/>
    <mergeCell ref="BT72:CI72"/>
    <mergeCell ref="CJ72:DA72"/>
    <mergeCell ref="A73:G73"/>
    <mergeCell ref="H73:BC73"/>
    <mergeCell ref="BD73:BS73"/>
    <mergeCell ref="BT73:CI73"/>
    <mergeCell ref="CJ73:DA73"/>
    <mergeCell ref="A93:G93"/>
    <mergeCell ref="H93:BS93"/>
    <mergeCell ref="BT93:CI93"/>
    <mergeCell ref="CJ93:DA93"/>
    <mergeCell ref="A94:G94"/>
    <mergeCell ref="H94:BS94"/>
    <mergeCell ref="BT94:CI94"/>
    <mergeCell ref="CJ94:DA94"/>
    <mergeCell ref="A95:G95"/>
    <mergeCell ref="H95:BS95"/>
    <mergeCell ref="BT95:CI95"/>
    <mergeCell ref="CJ95:DA95"/>
    <mergeCell ref="G110:BV110"/>
    <mergeCell ref="BT102:CI102"/>
    <mergeCell ref="A111:F111"/>
    <mergeCell ref="G111:BV111"/>
    <mergeCell ref="BW111:CL111"/>
    <mergeCell ref="A109:F109"/>
    <mergeCell ref="CJ104:DA104"/>
    <mergeCell ref="A105:G105"/>
    <mergeCell ref="H105:BC105"/>
    <mergeCell ref="BD105:BS105"/>
    <mergeCell ref="BT105:CI105"/>
    <mergeCell ref="CJ105:DA105"/>
    <mergeCell ref="A104:G104"/>
    <mergeCell ref="H104:BC104"/>
    <mergeCell ref="BD104:BS104"/>
    <mergeCell ref="BT104:CI104"/>
    <mergeCell ref="A106:G106"/>
    <mergeCell ref="H106:BC106"/>
    <mergeCell ref="BD106:BS106"/>
    <mergeCell ref="BT106:CI106"/>
    <mergeCell ref="CJ106:DA106"/>
    <mergeCell ref="BW108:CL108"/>
    <mergeCell ref="G109:BV109"/>
    <mergeCell ref="BW109:CL109"/>
    <mergeCell ref="A110:F110"/>
    <mergeCell ref="BW110:CL110"/>
    <mergeCell ref="A96:G96"/>
    <mergeCell ref="H96:BS96"/>
    <mergeCell ref="BT96:CI96"/>
    <mergeCell ref="CJ96:DA96"/>
    <mergeCell ref="A99:DA99"/>
    <mergeCell ref="A101:G101"/>
    <mergeCell ref="H101:BC101"/>
    <mergeCell ref="BD101:BS101"/>
    <mergeCell ref="BT101:CI101"/>
    <mergeCell ref="CJ101:DA101"/>
    <mergeCell ref="A97:G97"/>
    <mergeCell ref="H97:BS97"/>
    <mergeCell ref="BT97:CI97"/>
    <mergeCell ref="CJ97:DA97"/>
    <mergeCell ref="CJ102:DA102"/>
    <mergeCell ref="A103:G103"/>
    <mergeCell ref="H103:BC103"/>
    <mergeCell ref="BD103:BS103"/>
    <mergeCell ref="BT103:CI103"/>
    <mergeCell ref="CJ103:DA103"/>
    <mergeCell ref="A102:G102"/>
    <mergeCell ref="H102:BC102"/>
    <mergeCell ref="A83:G83"/>
    <mergeCell ref="H83:AO83"/>
    <mergeCell ref="AP83:BE83"/>
    <mergeCell ref="BF83:BU83"/>
    <mergeCell ref="BV83:CK83"/>
    <mergeCell ref="CL83:DA83"/>
    <mergeCell ref="A84:G84"/>
    <mergeCell ref="H84:AO84"/>
    <mergeCell ref="BD102:BS102"/>
    <mergeCell ref="CJ92:DA92"/>
    <mergeCell ref="A89:DA89"/>
    <mergeCell ref="A91:G91"/>
    <mergeCell ref="H91:BS91"/>
    <mergeCell ref="BT91:CI91"/>
    <mergeCell ref="CJ91:DA91"/>
    <mergeCell ref="A86:G86"/>
    <mergeCell ref="H86:AO86"/>
    <mergeCell ref="AP86:BE86"/>
    <mergeCell ref="BF86:BU86"/>
    <mergeCell ref="A92:G92"/>
    <mergeCell ref="H92:BS92"/>
    <mergeCell ref="BT92:CI92"/>
    <mergeCell ref="BV86:CK86"/>
    <mergeCell ref="CL86:DA86"/>
    <mergeCell ref="AP84:BE84"/>
    <mergeCell ref="BF84:BU84"/>
    <mergeCell ref="A85:G85"/>
    <mergeCell ref="H85:AO85"/>
    <mergeCell ref="AP85:BE85"/>
    <mergeCell ref="BF85:BU85"/>
    <mergeCell ref="BV85:CK85"/>
    <mergeCell ref="CL85:DA85"/>
    <mergeCell ref="BV84:CK84"/>
    <mergeCell ref="CL84:DA84"/>
    <mergeCell ref="A65:G65"/>
    <mergeCell ref="H65:BC65"/>
    <mergeCell ref="BD65:BS65"/>
    <mergeCell ref="BT65:CI65"/>
    <mergeCell ref="CJ65:DA65"/>
    <mergeCell ref="A78:DA78"/>
    <mergeCell ref="A80:DA80"/>
    <mergeCell ref="A82:G82"/>
    <mergeCell ref="H82:AO82"/>
    <mergeCell ref="AP82:BE82"/>
    <mergeCell ref="BF82:BU82"/>
    <mergeCell ref="BV82:CK82"/>
    <mergeCell ref="CL82:DA82"/>
    <mergeCell ref="A68:DA68"/>
    <mergeCell ref="A70:G70"/>
    <mergeCell ref="H70:BC70"/>
    <mergeCell ref="BD70:BS70"/>
    <mergeCell ref="BT70:CI70"/>
    <mergeCell ref="CJ70:DA70"/>
    <mergeCell ref="A71:G71"/>
    <mergeCell ref="H71:BC71"/>
    <mergeCell ref="BD71:BS71"/>
    <mergeCell ref="BT71:CI71"/>
    <mergeCell ref="CJ71:DA71"/>
    <mergeCell ref="A60:DA60"/>
    <mergeCell ref="A62:G62"/>
    <mergeCell ref="H62:BC62"/>
    <mergeCell ref="BD62:BS62"/>
    <mergeCell ref="BT62:CI62"/>
    <mergeCell ref="CJ62:DA62"/>
    <mergeCell ref="A58:DA58"/>
    <mergeCell ref="CJ63:DA63"/>
    <mergeCell ref="A64:G64"/>
    <mergeCell ref="H64:BC64"/>
    <mergeCell ref="BD64:BS64"/>
    <mergeCell ref="BT64:CI64"/>
    <mergeCell ref="CJ64:DA64"/>
    <mergeCell ref="A63:G63"/>
    <mergeCell ref="H63:BC63"/>
    <mergeCell ref="BD63:BS63"/>
    <mergeCell ref="BT63:CI63"/>
    <mergeCell ref="A55:F55"/>
    <mergeCell ref="G55:BV55"/>
    <mergeCell ref="BW55:CL55"/>
    <mergeCell ref="CM55:DA55"/>
    <mergeCell ref="A56:F56"/>
    <mergeCell ref="G56:BV56"/>
    <mergeCell ref="BW56:CL56"/>
    <mergeCell ref="CM56:DA56"/>
    <mergeCell ref="A54:F54"/>
    <mergeCell ref="G54:BV54"/>
    <mergeCell ref="BW54:CL54"/>
    <mergeCell ref="CM54:DA54"/>
    <mergeCell ref="A53:F53"/>
    <mergeCell ref="H53:BV53"/>
    <mergeCell ref="BW53:CL53"/>
    <mergeCell ref="CM53:DA53"/>
    <mergeCell ref="A52:F52"/>
    <mergeCell ref="H52:BV52"/>
    <mergeCell ref="BW52:CL52"/>
    <mergeCell ref="CM52:DA52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9:F49"/>
    <mergeCell ref="H49:BV49"/>
    <mergeCell ref="BW49:CL49"/>
    <mergeCell ref="CM49:DA49"/>
    <mergeCell ref="A47:F48"/>
    <mergeCell ref="H47:BV47"/>
    <mergeCell ref="BW47:CL48"/>
    <mergeCell ref="CM47:DA48"/>
    <mergeCell ref="H48:BV48"/>
    <mergeCell ref="A46:F46"/>
    <mergeCell ref="H46:BV46"/>
    <mergeCell ref="BW46:CL46"/>
    <mergeCell ref="CM46:DA46"/>
    <mergeCell ref="A45:F45"/>
    <mergeCell ref="H45:BV45"/>
    <mergeCell ref="BW45:CL45"/>
    <mergeCell ref="CM45:DA45"/>
    <mergeCell ref="A44:F44"/>
    <mergeCell ref="H44:BV44"/>
    <mergeCell ref="BW44:CL44"/>
    <mergeCell ref="CM44:DA44"/>
    <mergeCell ref="A42:F43"/>
    <mergeCell ref="H42:BV42"/>
    <mergeCell ref="BW42:CL43"/>
    <mergeCell ref="CM42:DA43"/>
    <mergeCell ref="H43:BV43"/>
    <mergeCell ref="A40:F40"/>
    <mergeCell ref="G40:BV40"/>
    <mergeCell ref="AE31:AY31"/>
    <mergeCell ref="AZ31:BQ31"/>
    <mergeCell ref="BR33:CI33"/>
    <mergeCell ref="A41:F41"/>
    <mergeCell ref="H41:BV41"/>
    <mergeCell ref="BW41:CL41"/>
    <mergeCell ref="CM41:DA41"/>
    <mergeCell ref="BW40:CL40"/>
    <mergeCell ref="CM40:DA40"/>
    <mergeCell ref="A37:DA37"/>
    <mergeCell ref="A39:F39"/>
    <mergeCell ref="G39:BV39"/>
    <mergeCell ref="BW39:CL39"/>
    <mergeCell ref="CM39:DA39"/>
    <mergeCell ref="CJ33:DA33"/>
    <mergeCell ref="A32:F32"/>
    <mergeCell ref="G32:AD32"/>
    <mergeCell ref="AE32:AY32"/>
    <mergeCell ref="AZ32:BQ32"/>
    <mergeCell ref="BR32:CI32"/>
    <mergeCell ref="CJ32:DA32"/>
    <mergeCell ref="BR31:CI31"/>
    <mergeCell ref="CJ31:DA31"/>
    <mergeCell ref="A33:F33"/>
    <mergeCell ref="G33:AD33"/>
    <mergeCell ref="AE33:AY33"/>
    <mergeCell ref="AZ33:BQ33"/>
    <mergeCell ref="A31:F31"/>
    <mergeCell ref="G31:AD31"/>
    <mergeCell ref="AZ29:BQ29"/>
    <mergeCell ref="BR29:CI29"/>
    <mergeCell ref="CJ29:DA29"/>
    <mergeCell ref="BD24:BS24"/>
    <mergeCell ref="BT24:CI24"/>
    <mergeCell ref="CJ24:DA24"/>
    <mergeCell ref="A25:F25"/>
    <mergeCell ref="G25:AD25"/>
    <mergeCell ref="AE25:BC25"/>
    <mergeCell ref="BD22:BS22"/>
    <mergeCell ref="BT22:CI22"/>
    <mergeCell ref="A30:F30"/>
    <mergeCell ref="G30:AD30"/>
    <mergeCell ref="AE30:AY30"/>
    <mergeCell ref="AZ30:BQ30"/>
    <mergeCell ref="BR30:CI30"/>
    <mergeCell ref="CJ30:DA30"/>
    <mergeCell ref="A23:F23"/>
    <mergeCell ref="G23:AD23"/>
    <mergeCell ref="AE23:BC23"/>
    <mergeCell ref="BD23:BS23"/>
    <mergeCell ref="BT25:CI25"/>
    <mergeCell ref="BD25:BS25"/>
    <mergeCell ref="BT23:CI23"/>
    <mergeCell ref="CJ23:DA23"/>
    <mergeCell ref="CJ25:DA25"/>
    <mergeCell ref="A24:F24"/>
    <mergeCell ref="G24:AD24"/>
    <mergeCell ref="AE24:BC24"/>
    <mergeCell ref="A27:DA27"/>
    <mergeCell ref="A29:F29"/>
    <mergeCell ref="G29:AD29"/>
    <mergeCell ref="AE29:AY29"/>
    <mergeCell ref="CQ14:DH14"/>
    <mergeCell ref="DI14:DX14"/>
    <mergeCell ref="DY14:EN14"/>
    <mergeCell ref="A16:X16"/>
    <mergeCell ref="Y16:AN16"/>
    <mergeCell ref="AO16:BE16"/>
    <mergeCell ref="BF16:BW16"/>
    <mergeCell ref="CJ22:DA22"/>
    <mergeCell ref="A21:F21"/>
    <mergeCell ref="G21:AD21"/>
    <mergeCell ref="AE21:BC21"/>
    <mergeCell ref="BD21:BS21"/>
    <mergeCell ref="BT21:CI21"/>
    <mergeCell ref="A22:F22"/>
    <mergeCell ref="A18:DZ18"/>
    <mergeCell ref="A20:F20"/>
    <mergeCell ref="G20:AD20"/>
    <mergeCell ref="AE20:BC20"/>
    <mergeCell ref="BD20:BS20"/>
    <mergeCell ref="BT20:CI20"/>
    <mergeCell ref="CJ20:DA20"/>
    <mergeCell ref="CJ21:DA21"/>
    <mergeCell ref="G22:AD22"/>
    <mergeCell ref="AE22:BC22"/>
    <mergeCell ref="EO16:FE16"/>
    <mergeCell ref="EO14:FE14"/>
    <mergeCell ref="A15:X15"/>
    <mergeCell ref="Y15:AN15"/>
    <mergeCell ref="AO15:BE15"/>
    <mergeCell ref="BF15:BW15"/>
    <mergeCell ref="BX15:CP15"/>
    <mergeCell ref="CQ13:DH13"/>
    <mergeCell ref="DI13:DX13"/>
    <mergeCell ref="DY13:EN13"/>
    <mergeCell ref="EO15:FE15"/>
    <mergeCell ref="A14:F14"/>
    <mergeCell ref="G14:X14"/>
    <mergeCell ref="Y14:AN14"/>
    <mergeCell ref="AO14:BE14"/>
    <mergeCell ref="BF14:BW14"/>
    <mergeCell ref="BX14:CP14"/>
    <mergeCell ref="CQ15:DH15"/>
    <mergeCell ref="DI15:DX15"/>
    <mergeCell ref="DY15:EN15"/>
    <mergeCell ref="BX16:CP16"/>
    <mergeCell ref="CQ16:DH16"/>
    <mergeCell ref="DI16:DX16"/>
    <mergeCell ref="DY16:EN16"/>
    <mergeCell ref="EO13:FE13"/>
    <mergeCell ref="A12:F12"/>
    <mergeCell ref="G12:X12"/>
    <mergeCell ref="Y12:AN12"/>
    <mergeCell ref="AO12:BE12"/>
    <mergeCell ref="BF12:BW12"/>
    <mergeCell ref="BX12:CP12"/>
    <mergeCell ref="CQ12:DH12"/>
    <mergeCell ref="DI12:DX12"/>
    <mergeCell ref="DY12:EN12"/>
    <mergeCell ref="EO12:FE12"/>
    <mergeCell ref="A13:F13"/>
    <mergeCell ref="G13:X13"/>
    <mergeCell ref="Y13:AN13"/>
    <mergeCell ref="AO13:BE13"/>
    <mergeCell ref="BF13:BW13"/>
    <mergeCell ref="BX13:CP13"/>
    <mergeCell ref="EO11:FE11"/>
    <mergeCell ref="A10:FE10"/>
    <mergeCell ref="A11:F11"/>
    <mergeCell ref="G11:X11"/>
    <mergeCell ref="Y11:AN11"/>
    <mergeCell ref="AO11:BE11"/>
    <mergeCell ref="BF11:BW11"/>
    <mergeCell ref="BX11:CP11"/>
    <mergeCell ref="CQ11:DH11"/>
    <mergeCell ref="DI11:DX11"/>
    <mergeCell ref="DY11:EN11"/>
    <mergeCell ref="CQ9:DH9"/>
    <mergeCell ref="DI9:DX9"/>
    <mergeCell ref="DY9:EN9"/>
    <mergeCell ref="EO9:FE9"/>
    <mergeCell ref="BF9:BW9"/>
    <mergeCell ref="BX9:CP9"/>
    <mergeCell ref="A9:F9"/>
    <mergeCell ref="G9:X9"/>
    <mergeCell ref="Y9:AN9"/>
    <mergeCell ref="AO9:BE9"/>
    <mergeCell ref="AV1:FE1"/>
    <mergeCell ref="AV2:FE2"/>
    <mergeCell ref="A3:FE3"/>
    <mergeCell ref="A4:FE4"/>
    <mergeCell ref="DY6:EN8"/>
    <mergeCell ref="EO6:FE8"/>
    <mergeCell ref="AO7:BE8"/>
    <mergeCell ref="BF7:DH7"/>
    <mergeCell ref="BF8:BW8"/>
    <mergeCell ref="BX8:CP8"/>
    <mergeCell ref="A5:FE5"/>
    <mergeCell ref="A6:F8"/>
    <mergeCell ref="G6:X8"/>
    <mergeCell ref="Y6:AN8"/>
    <mergeCell ref="AO6:DH6"/>
    <mergeCell ref="DI6:DX8"/>
    <mergeCell ref="CQ8:DH8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67"/>
  <sheetViews>
    <sheetView zoomScaleNormal="100" zoomScaleSheetLayoutView="100" workbookViewId="0">
      <selection activeCell="CJ57" sqref="CJ57:DA57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61" t="s">
        <v>177</v>
      </c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</row>
    <row r="3" spans="1:161" s="3" customFormat="1" ht="15.75" x14ac:dyDescent="0.25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</row>
    <row r="4" spans="1:161" s="2" customFormat="1" ht="15" x14ac:dyDescent="0.25">
      <c r="A4" s="56" t="s">
        <v>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</row>
    <row r="5" spans="1:161" s="2" customFormat="1" ht="15" x14ac:dyDescent="0.25">
      <c r="A5" s="56" t="s">
        <v>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</row>
    <row r="6" spans="1:161" s="33" customFormat="1" ht="13.5" customHeight="1" x14ac:dyDescent="0.2">
      <c r="A6" s="53" t="s">
        <v>4</v>
      </c>
      <c r="B6" s="54"/>
      <c r="C6" s="54"/>
      <c r="D6" s="54"/>
      <c r="E6" s="54"/>
      <c r="F6" s="55"/>
      <c r="G6" s="53" t="s">
        <v>5</v>
      </c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5"/>
      <c r="Y6" s="53" t="s">
        <v>6</v>
      </c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5"/>
      <c r="AO6" s="62" t="s">
        <v>7</v>
      </c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4"/>
      <c r="DI6" s="53" t="s">
        <v>8</v>
      </c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5"/>
      <c r="DY6" s="53" t="s">
        <v>101</v>
      </c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5"/>
      <c r="EO6" s="53" t="s">
        <v>9</v>
      </c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5"/>
    </row>
    <row r="7" spans="1:161" s="33" customFormat="1" ht="13.5" customHeight="1" x14ac:dyDescent="0.2">
      <c r="A7" s="95"/>
      <c r="B7" s="96"/>
      <c r="C7" s="96"/>
      <c r="D7" s="96"/>
      <c r="E7" s="96"/>
      <c r="F7" s="97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7"/>
      <c r="Y7" s="95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7"/>
      <c r="AO7" s="53" t="s">
        <v>10</v>
      </c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5"/>
      <c r="BF7" s="62" t="s">
        <v>11</v>
      </c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4"/>
      <c r="DI7" s="95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7"/>
      <c r="DY7" s="95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7"/>
      <c r="EO7" s="95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7"/>
    </row>
    <row r="8" spans="1:161" s="33" customFormat="1" ht="39.75" customHeight="1" x14ac:dyDescent="0.2">
      <c r="A8" s="98"/>
      <c r="B8" s="99"/>
      <c r="C8" s="99"/>
      <c r="D8" s="99"/>
      <c r="E8" s="99"/>
      <c r="F8" s="100"/>
      <c r="G8" s="98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100"/>
      <c r="Y8" s="98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100"/>
      <c r="AO8" s="98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100"/>
      <c r="BF8" s="101" t="s">
        <v>12</v>
      </c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 t="s">
        <v>13</v>
      </c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 t="s">
        <v>14</v>
      </c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98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100"/>
      <c r="DY8" s="98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100"/>
      <c r="EO8" s="98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100"/>
    </row>
    <row r="9" spans="1:161" s="6" customFormat="1" x14ac:dyDescent="0.2">
      <c r="A9" s="57">
        <v>1</v>
      </c>
      <c r="B9" s="57"/>
      <c r="C9" s="57"/>
      <c r="D9" s="57"/>
      <c r="E9" s="57"/>
      <c r="F9" s="57"/>
      <c r="G9" s="57">
        <v>2</v>
      </c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>
        <v>3</v>
      </c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>
        <v>4</v>
      </c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>
        <v>5</v>
      </c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>
        <v>6</v>
      </c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>
        <v>7</v>
      </c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>
        <v>8</v>
      </c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>
        <v>9</v>
      </c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>
        <v>10</v>
      </c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</row>
    <row r="10" spans="1:161" s="7" customFormat="1" ht="15" customHeight="1" x14ac:dyDescent="0.2">
      <c r="A10" s="102" t="s">
        <v>102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4"/>
    </row>
    <row r="11" spans="1:161" s="7" customFormat="1" ht="27.75" customHeight="1" x14ac:dyDescent="0.2">
      <c r="A11" s="45" t="s">
        <v>17</v>
      </c>
      <c r="B11" s="45"/>
      <c r="C11" s="45"/>
      <c r="D11" s="45"/>
      <c r="E11" s="45"/>
      <c r="F11" s="45"/>
      <c r="G11" s="46" t="s">
        <v>22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7">
        <v>10</v>
      </c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>
        <f>BF11+BX11+CQ11</f>
        <v>490</v>
      </c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>
        <v>0</v>
      </c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>
        <v>0</v>
      </c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>
        <v>490</v>
      </c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>
        <v>20</v>
      </c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>
        <v>1.7</v>
      </c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4">
        <f>Y11*AO11*12*1.7+40</f>
        <v>100000</v>
      </c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</row>
    <row r="12" spans="1:161" s="7" customFormat="1" ht="15" customHeight="1" x14ac:dyDescent="0.2">
      <c r="A12" s="59" t="s">
        <v>103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2"/>
      <c r="Y12" s="47" t="s">
        <v>16</v>
      </c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 t="s">
        <v>16</v>
      </c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 t="s">
        <v>16</v>
      </c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 t="s">
        <v>16</v>
      </c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 t="s">
        <v>16</v>
      </c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 t="s">
        <v>16</v>
      </c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4">
        <f>EO11</f>
        <v>100000</v>
      </c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7" customFormat="1" ht="15" customHeight="1" x14ac:dyDescent="0.2">
      <c r="A13" s="59" t="s">
        <v>104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2"/>
      <c r="Y13" s="47" t="s">
        <v>16</v>
      </c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 t="s">
        <v>16</v>
      </c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 t="s">
        <v>16</v>
      </c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 t="s">
        <v>16</v>
      </c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 t="s">
        <v>16</v>
      </c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 t="s">
        <v>16</v>
      </c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4">
        <f>EO12</f>
        <v>100000</v>
      </c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7" customFormat="1" ht="15" customHeight="1" x14ac:dyDescent="0.2">
      <c r="A14" s="34"/>
      <c r="B14" s="34"/>
      <c r="C14" s="34"/>
      <c r="D14" s="34"/>
      <c r="E14" s="34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</row>
    <row r="16" spans="1:161" s="4" customFormat="1" ht="41.25" customHeight="1" x14ac:dyDescent="0.2">
      <c r="A16" s="60" t="s">
        <v>153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</row>
    <row r="17" spans="1:105" s="2" customFormat="1" ht="10.5" customHeight="1" x14ac:dyDescent="0.25"/>
    <row r="18" spans="1:105" s="2" customFormat="1" ht="55.5" customHeight="1" x14ac:dyDescent="0.25">
      <c r="A18" s="53" t="s">
        <v>4</v>
      </c>
      <c r="B18" s="54"/>
      <c r="C18" s="54"/>
      <c r="D18" s="54"/>
      <c r="E18" s="54"/>
      <c r="F18" s="55"/>
      <c r="G18" s="53" t="s">
        <v>36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5"/>
      <c r="BW18" s="53" t="s">
        <v>37</v>
      </c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5"/>
      <c r="CM18" s="53" t="s">
        <v>38</v>
      </c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4"/>
    </row>
    <row r="19" spans="1:105" x14ac:dyDescent="0.2">
      <c r="A19" s="57">
        <v>1</v>
      </c>
      <c r="B19" s="57"/>
      <c r="C19" s="57"/>
      <c r="D19" s="57"/>
      <c r="E19" s="57"/>
      <c r="F19" s="57"/>
      <c r="G19" s="57">
        <v>2</v>
      </c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>
        <v>3</v>
      </c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>
        <v>4</v>
      </c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</row>
    <row r="20" spans="1:105" s="2" customFormat="1" ht="21.75" customHeight="1" x14ac:dyDescent="0.25">
      <c r="A20" s="45" t="s">
        <v>17</v>
      </c>
      <c r="B20" s="45"/>
      <c r="C20" s="45"/>
      <c r="D20" s="45"/>
      <c r="E20" s="45"/>
      <c r="F20" s="45"/>
      <c r="G20" s="31"/>
      <c r="H20" s="49" t="s">
        <v>39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50"/>
      <c r="BW20" s="47" t="s">
        <v>16</v>
      </c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4">
        <f>CM21</f>
        <v>30000</v>
      </c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</row>
    <row r="21" spans="1:105" x14ac:dyDescent="0.2">
      <c r="A21" s="72" t="s">
        <v>40</v>
      </c>
      <c r="B21" s="73"/>
      <c r="C21" s="73"/>
      <c r="D21" s="73"/>
      <c r="E21" s="73"/>
      <c r="F21" s="74"/>
      <c r="G21" s="10"/>
      <c r="H21" s="78" t="s">
        <v>11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9"/>
      <c r="BW21" s="80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2"/>
      <c r="CM21" s="86">
        <v>30000</v>
      </c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8"/>
    </row>
    <row r="22" spans="1:105" x14ac:dyDescent="0.2">
      <c r="A22" s="75"/>
      <c r="B22" s="76"/>
      <c r="C22" s="76"/>
      <c r="D22" s="76"/>
      <c r="E22" s="76"/>
      <c r="F22" s="77"/>
      <c r="G22" s="11"/>
      <c r="H22" s="92" t="s">
        <v>187</v>
      </c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3"/>
      <c r="BW22" s="83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5"/>
      <c r="CM22" s="89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1"/>
    </row>
    <row r="23" spans="1:105" ht="13.5" customHeight="1" x14ac:dyDescent="0.2">
      <c r="A23" s="45" t="s">
        <v>41</v>
      </c>
      <c r="B23" s="45"/>
      <c r="C23" s="45"/>
      <c r="D23" s="45"/>
      <c r="E23" s="45"/>
      <c r="F23" s="45"/>
      <c r="G23" s="31"/>
      <c r="H23" s="70" t="s">
        <v>42</v>
      </c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1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</row>
    <row r="24" spans="1:105" ht="26.25" customHeight="1" x14ac:dyDescent="0.2">
      <c r="A24" s="45" t="s">
        <v>43</v>
      </c>
      <c r="B24" s="45"/>
      <c r="C24" s="45"/>
      <c r="D24" s="45"/>
      <c r="E24" s="45"/>
      <c r="F24" s="45"/>
      <c r="G24" s="31"/>
      <c r="H24" s="70" t="s">
        <v>44</v>
      </c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1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</row>
    <row r="25" spans="1:105" ht="26.25" customHeight="1" x14ac:dyDescent="0.2">
      <c r="A25" s="45" t="s">
        <v>18</v>
      </c>
      <c r="B25" s="45"/>
      <c r="C25" s="45"/>
      <c r="D25" s="45"/>
      <c r="E25" s="45"/>
      <c r="F25" s="45"/>
      <c r="G25" s="31"/>
      <c r="H25" s="49" t="s">
        <v>45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50"/>
      <c r="BW25" s="47" t="s">
        <v>16</v>
      </c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</row>
    <row r="26" spans="1:105" x14ac:dyDescent="0.2">
      <c r="A26" s="72" t="s">
        <v>46</v>
      </c>
      <c r="B26" s="73"/>
      <c r="C26" s="73"/>
      <c r="D26" s="73"/>
      <c r="E26" s="73"/>
      <c r="F26" s="74"/>
      <c r="G26" s="10"/>
      <c r="H26" s="78" t="s">
        <v>11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9"/>
      <c r="BW26" s="80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2"/>
      <c r="CM26" s="86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8"/>
    </row>
    <row r="27" spans="1:105" ht="25.5" customHeight="1" x14ac:dyDescent="0.2">
      <c r="A27" s="75"/>
      <c r="B27" s="76"/>
      <c r="C27" s="76"/>
      <c r="D27" s="76"/>
      <c r="E27" s="76"/>
      <c r="F27" s="77"/>
      <c r="G27" s="11"/>
      <c r="H27" s="92" t="s">
        <v>47</v>
      </c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3"/>
      <c r="BW27" s="83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5"/>
      <c r="CM27" s="89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1"/>
    </row>
    <row r="28" spans="1:105" ht="26.25" customHeight="1" x14ac:dyDescent="0.2">
      <c r="A28" s="45" t="s">
        <v>48</v>
      </c>
      <c r="B28" s="45"/>
      <c r="C28" s="45"/>
      <c r="D28" s="45"/>
      <c r="E28" s="45"/>
      <c r="F28" s="45"/>
      <c r="G28" s="31"/>
      <c r="H28" s="70" t="s">
        <v>49</v>
      </c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1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</row>
    <row r="29" spans="1:105" ht="27" customHeight="1" x14ac:dyDescent="0.2">
      <c r="A29" s="45" t="s">
        <v>50</v>
      </c>
      <c r="B29" s="45"/>
      <c r="C29" s="45"/>
      <c r="D29" s="45"/>
      <c r="E29" s="45"/>
      <c r="F29" s="45"/>
      <c r="G29" s="31"/>
      <c r="H29" s="70" t="s">
        <v>51</v>
      </c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1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</row>
    <row r="30" spans="1:105" ht="27" customHeight="1" x14ac:dyDescent="0.2">
      <c r="A30" s="45" t="s">
        <v>52</v>
      </c>
      <c r="B30" s="45"/>
      <c r="C30" s="45"/>
      <c r="D30" s="45"/>
      <c r="E30" s="45"/>
      <c r="F30" s="45"/>
      <c r="G30" s="31"/>
      <c r="H30" s="70" t="s">
        <v>53</v>
      </c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1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</row>
    <row r="31" spans="1:105" ht="27" customHeight="1" x14ac:dyDescent="0.2">
      <c r="A31" s="45" t="s">
        <v>54</v>
      </c>
      <c r="B31" s="45"/>
      <c r="C31" s="45"/>
      <c r="D31" s="45"/>
      <c r="E31" s="45"/>
      <c r="F31" s="45"/>
      <c r="G31" s="31"/>
      <c r="H31" s="70" t="s">
        <v>53</v>
      </c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1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</row>
    <row r="32" spans="1:105" ht="26.25" customHeight="1" x14ac:dyDescent="0.2">
      <c r="A32" s="45" t="s">
        <v>19</v>
      </c>
      <c r="B32" s="45"/>
      <c r="C32" s="45"/>
      <c r="D32" s="45"/>
      <c r="E32" s="45"/>
      <c r="F32" s="45"/>
      <c r="G32" s="31"/>
      <c r="H32" s="49" t="s">
        <v>55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50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</row>
    <row r="33" spans="1:105" ht="13.5" customHeight="1" x14ac:dyDescent="0.2">
      <c r="A33" s="45"/>
      <c r="B33" s="45"/>
      <c r="C33" s="45"/>
      <c r="D33" s="45"/>
      <c r="E33" s="45"/>
      <c r="F33" s="45"/>
      <c r="G33" s="59" t="s">
        <v>15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2"/>
      <c r="BW33" s="47" t="s">
        <v>16</v>
      </c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4">
        <f>CM20+CM25+CM32</f>
        <v>30000</v>
      </c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</row>
    <row r="34" spans="1:105" ht="13.5" customHeight="1" x14ac:dyDescent="0.2">
      <c r="A34" s="45"/>
      <c r="B34" s="45"/>
      <c r="C34" s="45"/>
      <c r="D34" s="45"/>
      <c r="E34" s="45"/>
      <c r="F34" s="45"/>
      <c r="G34" s="59" t="s">
        <v>11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2"/>
      <c r="BW34" s="47" t="s">
        <v>16</v>
      </c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</row>
    <row r="35" spans="1:105" ht="13.5" customHeight="1" x14ac:dyDescent="0.2">
      <c r="A35" s="45"/>
      <c r="B35" s="45"/>
      <c r="C35" s="45"/>
      <c r="D35" s="45"/>
      <c r="E35" s="45"/>
      <c r="F35" s="45"/>
      <c r="G35" s="59" t="s">
        <v>109</v>
      </c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2"/>
      <c r="BW35" s="47" t="s">
        <v>16</v>
      </c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4">
        <v>30000</v>
      </c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</row>
    <row r="36" spans="1:105" s="2" customFormat="1" ht="3.75" customHeight="1" x14ac:dyDescent="0.25"/>
    <row r="37" spans="1:105" s="12" customFormat="1" ht="48" customHeight="1" x14ac:dyDescent="0.2">
      <c r="A37" s="68" t="s">
        <v>56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</row>
    <row r="39" spans="1:105" s="4" customFormat="1" ht="14.25" x14ac:dyDescent="0.2">
      <c r="A39" s="56" t="s">
        <v>173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</row>
    <row r="40" spans="1:105" s="2" customFormat="1" ht="6" customHeight="1" x14ac:dyDescent="0.25"/>
    <row r="41" spans="1:105" s="33" customFormat="1" ht="55.5" customHeight="1" x14ac:dyDescent="0.2">
      <c r="A41" s="53" t="s">
        <v>4</v>
      </c>
      <c r="B41" s="54"/>
      <c r="C41" s="54"/>
      <c r="D41" s="54"/>
      <c r="E41" s="54"/>
      <c r="F41" s="54"/>
      <c r="G41" s="55"/>
      <c r="H41" s="53" t="s">
        <v>63</v>
      </c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5"/>
      <c r="BD41" s="53" t="s">
        <v>64</v>
      </c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5"/>
      <c r="BT41" s="53" t="s">
        <v>65</v>
      </c>
      <c r="BU41" s="54"/>
      <c r="BV41" s="54"/>
      <c r="BW41" s="54"/>
      <c r="BX41" s="54"/>
      <c r="BY41" s="54"/>
      <c r="BZ41" s="54"/>
      <c r="CA41" s="54"/>
      <c r="CB41" s="54"/>
      <c r="CC41" s="54"/>
      <c r="CD41" s="55"/>
      <c r="CE41" s="53" t="s">
        <v>66</v>
      </c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5"/>
    </row>
    <row r="42" spans="1:105" s="6" customFormat="1" x14ac:dyDescent="0.2">
      <c r="A42" s="57">
        <v>1</v>
      </c>
      <c r="B42" s="57"/>
      <c r="C42" s="57"/>
      <c r="D42" s="57"/>
      <c r="E42" s="57"/>
      <c r="F42" s="57"/>
      <c r="G42" s="57"/>
      <c r="H42" s="57">
        <v>2</v>
      </c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>
        <v>3</v>
      </c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>
        <v>4</v>
      </c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>
        <v>5</v>
      </c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</row>
    <row r="43" spans="1:105" s="7" customFormat="1" ht="15" customHeight="1" x14ac:dyDescent="0.2">
      <c r="A43" s="45" t="s">
        <v>17</v>
      </c>
      <c r="B43" s="45"/>
      <c r="C43" s="45"/>
      <c r="D43" s="45"/>
      <c r="E43" s="45"/>
      <c r="F43" s="45"/>
      <c r="G43" s="45"/>
      <c r="H43" s="46" t="s">
        <v>98</v>
      </c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</row>
    <row r="44" spans="1:105" s="7" customFormat="1" ht="15" customHeight="1" x14ac:dyDescent="0.2">
      <c r="A44" s="45" t="s">
        <v>18</v>
      </c>
      <c r="B44" s="45"/>
      <c r="C44" s="45"/>
      <c r="D44" s="45"/>
      <c r="E44" s="45"/>
      <c r="F44" s="45"/>
      <c r="G44" s="45"/>
      <c r="H44" s="46" t="s">
        <v>99</v>
      </c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</row>
    <row r="45" spans="1:105" s="7" customFormat="1" ht="15" customHeight="1" x14ac:dyDescent="0.2">
      <c r="A45" s="45" t="s">
        <v>19</v>
      </c>
      <c r="B45" s="45"/>
      <c r="C45" s="45"/>
      <c r="D45" s="45"/>
      <c r="E45" s="45"/>
      <c r="F45" s="45"/>
      <c r="G45" s="45"/>
      <c r="H45" s="46" t="s">
        <v>100</v>
      </c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</row>
    <row r="46" spans="1:105" s="7" customFormat="1" ht="15" customHeight="1" x14ac:dyDescent="0.2">
      <c r="A46" s="45" t="s">
        <v>23</v>
      </c>
      <c r="B46" s="45"/>
      <c r="C46" s="45"/>
      <c r="D46" s="45"/>
      <c r="E46" s="45"/>
      <c r="F46" s="45"/>
      <c r="G46" s="45"/>
      <c r="H46" s="46" t="s">
        <v>174</v>
      </c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4">
        <v>5000</v>
      </c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</row>
    <row r="47" spans="1:105" s="7" customFormat="1" ht="15" customHeight="1" x14ac:dyDescent="0.2">
      <c r="A47" s="45"/>
      <c r="B47" s="45"/>
      <c r="C47" s="45"/>
      <c r="D47" s="45"/>
      <c r="E47" s="45"/>
      <c r="F47" s="45"/>
      <c r="G47" s="45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</row>
    <row r="48" spans="1:105" s="7" customFormat="1" ht="15" customHeight="1" x14ac:dyDescent="0.2">
      <c r="A48" s="45"/>
      <c r="B48" s="45"/>
      <c r="C48" s="45"/>
      <c r="D48" s="45"/>
      <c r="E48" s="45"/>
      <c r="F48" s="45"/>
      <c r="G48" s="45"/>
      <c r="H48" s="51" t="s">
        <v>15</v>
      </c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2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 t="s">
        <v>16</v>
      </c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4">
        <f>CE43+CE44+CE45+CE46</f>
        <v>5000</v>
      </c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</row>
    <row r="49" spans="1:161" s="7" customFormat="1" ht="15" customHeight="1" x14ac:dyDescent="0.2">
      <c r="A49" s="34"/>
      <c r="B49" s="34"/>
      <c r="C49" s="34"/>
      <c r="D49" s="34"/>
      <c r="E49" s="34"/>
      <c r="F49" s="34"/>
      <c r="G49" s="34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</row>
    <row r="50" spans="1:161" s="4" customFormat="1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</row>
    <row r="51" spans="1:161" s="4" customFormat="1" ht="28.5" customHeight="1" x14ac:dyDescent="0.2">
      <c r="A51" s="60" t="s">
        <v>175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</row>
    <row r="52" spans="1:161" s="2" customFormat="1" ht="10.5" customHeight="1" x14ac:dyDescent="0.25"/>
    <row r="53" spans="1:161" s="33" customFormat="1" ht="30" customHeight="1" x14ac:dyDescent="0.2">
      <c r="A53" s="53" t="s">
        <v>4</v>
      </c>
      <c r="B53" s="54"/>
      <c r="C53" s="54"/>
      <c r="D53" s="54"/>
      <c r="E53" s="54"/>
      <c r="F53" s="54"/>
      <c r="G53" s="55"/>
      <c r="H53" s="53" t="s">
        <v>63</v>
      </c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5"/>
      <c r="BD53" s="53" t="s">
        <v>85</v>
      </c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5"/>
      <c r="BT53" s="53" t="s">
        <v>96</v>
      </c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5"/>
      <c r="CJ53" s="53" t="s">
        <v>97</v>
      </c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5"/>
    </row>
    <row r="54" spans="1:161" s="6" customFormat="1" x14ac:dyDescent="0.2">
      <c r="A54" s="57"/>
      <c r="B54" s="57"/>
      <c r="C54" s="57"/>
      <c r="D54" s="57"/>
      <c r="E54" s="57"/>
      <c r="F54" s="57"/>
      <c r="G54" s="57"/>
      <c r="H54" s="57">
        <v>1</v>
      </c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>
        <v>2</v>
      </c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>
        <v>3</v>
      </c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>
        <v>4</v>
      </c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</row>
    <row r="55" spans="1:161" s="7" customFormat="1" ht="23.25" customHeight="1" x14ac:dyDescent="0.2">
      <c r="A55" s="45" t="s">
        <v>17</v>
      </c>
      <c r="B55" s="45"/>
      <c r="C55" s="45"/>
      <c r="D55" s="45"/>
      <c r="E55" s="45"/>
      <c r="F55" s="45"/>
      <c r="G55" s="45"/>
      <c r="H55" s="46" t="s">
        <v>176</v>
      </c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7">
        <v>0</v>
      </c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4">
        <v>665000</v>
      </c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</row>
    <row r="56" spans="1:161" s="7" customFormat="1" ht="23.25" customHeight="1" x14ac:dyDescent="0.2">
      <c r="A56" s="45" t="s">
        <v>18</v>
      </c>
      <c r="B56" s="45"/>
      <c r="C56" s="45"/>
      <c r="D56" s="45"/>
      <c r="E56" s="45"/>
      <c r="F56" s="45"/>
      <c r="G56" s="45"/>
      <c r="H56" s="46" t="s">
        <v>185</v>
      </c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7">
        <v>0</v>
      </c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4">
        <v>700000</v>
      </c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</row>
    <row r="57" spans="1:161" s="7" customFormat="1" ht="15" customHeight="1" x14ac:dyDescent="0.2">
      <c r="A57" s="45"/>
      <c r="B57" s="45"/>
      <c r="C57" s="45"/>
      <c r="D57" s="45"/>
      <c r="E57" s="45"/>
      <c r="F57" s="45"/>
      <c r="G57" s="45"/>
      <c r="H57" s="51" t="s">
        <v>15</v>
      </c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2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 t="s">
        <v>16</v>
      </c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4">
        <f>CJ56+CJ55</f>
        <v>1365000</v>
      </c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</row>
    <row r="58" spans="1:161" s="7" customFormat="1" ht="15" customHeight="1" x14ac:dyDescent="0.2">
      <c r="A58" s="34"/>
      <c r="B58" s="34"/>
      <c r="C58" s="34"/>
      <c r="D58" s="34"/>
      <c r="E58" s="34"/>
      <c r="F58" s="34"/>
      <c r="G58" s="34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</row>
    <row r="59" spans="1:161" s="7" customFormat="1" ht="15" customHeight="1" x14ac:dyDescent="0.2">
      <c r="A59" s="34"/>
      <c r="B59" s="34"/>
      <c r="C59" s="34"/>
      <c r="D59" s="34"/>
      <c r="E59" s="34"/>
      <c r="F59" s="34"/>
      <c r="G59" s="34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</row>
    <row r="60" spans="1:161" s="7" customFormat="1" ht="15" customHeight="1" x14ac:dyDescent="0.2">
      <c r="A60" s="34"/>
      <c r="B60" s="34"/>
      <c r="C60" s="34"/>
      <c r="D60" s="34"/>
      <c r="E60" s="34"/>
      <c r="F60" s="34"/>
      <c r="G60" s="34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</row>
    <row r="61" spans="1:161" s="7" customFormat="1" ht="15" customHeight="1" x14ac:dyDescent="0.2">
      <c r="A61" s="34"/>
      <c r="B61" s="34"/>
      <c r="C61" s="34"/>
      <c r="D61" s="34"/>
      <c r="E61" s="34"/>
      <c r="F61" s="34"/>
      <c r="G61" s="34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</row>
    <row r="62" spans="1:161" s="7" customFormat="1" ht="15" customHeight="1" x14ac:dyDescent="0.2">
      <c r="A62" s="34"/>
      <c r="B62" s="34"/>
      <c r="C62" s="34"/>
      <c r="D62" s="34"/>
      <c r="E62" s="34"/>
      <c r="F62" s="34"/>
      <c r="G62" s="34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</row>
    <row r="63" spans="1:161" s="7" customFormat="1" ht="15" customHeight="1" x14ac:dyDescent="0.2">
      <c r="A63" s="34"/>
      <c r="B63" s="34"/>
      <c r="C63" s="34"/>
      <c r="D63" s="34"/>
      <c r="E63" s="34"/>
      <c r="F63" s="34"/>
      <c r="G63" s="3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</row>
    <row r="64" spans="1:161" s="4" customFormat="1" ht="24.75" customHeight="1" x14ac:dyDescent="0.2">
      <c r="A64" s="8" t="s">
        <v>129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113">
        <f>EO13+CM35+CJ57+CE48</f>
        <v>1500000</v>
      </c>
      <c r="BX64" s="114"/>
      <c r="BY64" s="114"/>
      <c r="BZ64" s="114"/>
      <c r="CA64" s="114"/>
      <c r="CB64" s="114"/>
      <c r="CC64" s="114"/>
      <c r="CD64" s="114"/>
      <c r="CE64" s="114"/>
      <c r="CF64" s="114"/>
      <c r="CG64" s="114"/>
      <c r="CH64" s="114"/>
      <c r="CI64" s="114"/>
      <c r="CJ64" s="114"/>
      <c r="CK64" s="114"/>
      <c r="CL64" s="114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</row>
    <row r="65" spans="1:105" ht="13.5" customHeight="1" x14ac:dyDescent="0.2">
      <c r="A65" s="107"/>
      <c r="B65" s="107"/>
      <c r="C65" s="107"/>
      <c r="D65" s="107"/>
      <c r="E65" s="107"/>
      <c r="F65" s="107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8"/>
      <c r="BB65" s="108"/>
      <c r="BC65" s="108"/>
      <c r="BD65" s="108"/>
      <c r="BE65" s="108"/>
      <c r="BF65" s="108"/>
      <c r="BG65" s="108"/>
      <c r="BH65" s="108"/>
      <c r="BI65" s="108"/>
      <c r="BJ65" s="108"/>
      <c r="BK65" s="108"/>
      <c r="BL65" s="108"/>
      <c r="BM65" s="108"/>
      <c r="BN65" s="108"/>
      <c r="BO65" s="108"/>
      <c r="BP65" s="108"/>
      <c r="BQ65" s="108"/>
      <c r="BR65" s="108"/>
      <c r="BS65" s="108"/>
      <c r="BT65" s="108"/>
      <c r="BU65" s="108"/>
      <c r="BV65" s="108"/>
      <c r="BW65" s="109"/>
      <c r="BX65" s="109"/>
      <c r="BY65" s="109"/>
      <c r="BZ65" s="109"/>
      <c r="CA65" s="109"/>
      <c r="CB65" s="109"/>
      <c r="CC65" s="109"/>
      <c r="CD65" s="109"/>
      <c r="CE65" s="109"/>
      <c r="CF65" s="109"/>
      <c r="CG65" s="109"/>
      <c r="CH65" s="109"/>
      <c r="CI65" s="109"/>
      <c r="CJ65" s="109"/>
      <c r="CK65" s="109"/>
      <c r="CL65" s="109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</row>
    <row r="66" spans="1:105" ht="13.5" customHeight="1" x14ac:dyDescent="0.2">
      <c r="A66" s="107"/>
      <c r="B66" s="107"/>
      <c r="C66" s="107"/>
      <c r="D66" s="107"/>
      <c r="E66" s="107"/>
      <c r="F66" s="107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8"/>
      <c r="BM66" s="108"/>
      <c r="BN66" s="108"/>
      <c r="BO66" s="108"/>
      <c r="BP66" s="108"/>
      <c r="BQ66" s="108"/>
      <c r="BR66" s="108"/>
      <c r="BS66" s="108"/>
      <c r="BT66" s="108"/>
      <c r="BU66" s="108"/>
      <c r="BV66" s="108"/>
      <c r="BW66" s="109"/>
      <c r="BX66" s="109"/>
      <c r="BY66" s="109"/>
      <c r="BZ66" s="109"/>
      <c r="CA66" s="109"/>
      <c r="CB66" s="109"/>
      <c r="CC66" s="109"/>
      <c r="CD66" s="109"/>
      <c r="CE66" s="109"/>
      <c r="CF66" s="109"/>
      <c r="CG66" s="109"/>
      <c r="CH66" s="109"/>
      <c r="CI66" s="109"/>
      <c r="CJ66" s="109"/>
      <c r="CK66" s="109"/>
      <c r="CL66" s="109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</row>
    <row r="67" spans="1:105" ht="13.5" customHeight="1" x14ac:dyDescent="0.2">
      <c r="A67" s="107"/>
      <c r="B67" s="107"/>
      <c r="C67" s="107"/>
      <c r="D67" s="107"/>
      <c r="E67" s="107"/>
      <c r="F67" s="107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8"/>
      <c r="BB67" s="108"/>
      <c r="BC67" s="108"/>
      <c r="BD67" s="108"/>
      <c r="BE67" s="108"/>
      <c r="BF67" s="108"/>
      <c r="BG67" s="108"/>
      <c r="BH67" s="108"/>
      <c r="BI67" s="108"/>
      <c r="BJ67" s="108"/>
      <c r="BK67" s="108"/>
      <c r="BL67" s="108"/>
      <c r="BM67" s="108"/>
      <c r="BN67" s="108"/>
      <c r="BO67" s="108"/>
      <c r="BP67" s="108"/>
      <c r="BQ67" s="108"/>
      <c r="BR67" s="108"/>
      <c r="BS67" s="108"/>
      <c r="BT67" s="108"/>
      <c r="BU67" s="108"/>
      <c r="BV67" s="108"/>
      <c r="BW67" s="109"/>
      <c r="BX67" s="109"/>
      <c r="BY67" s="109"/>
      <c r="BZ67" s="109"/>
      <c r="CA67" s="109"/>
      <c r="CB67" s="109"/>
      <c r="CC67" s="109"/>
      <c r="CD67" s="109"/>
      <c r="CE67" s="109"/>
      <c r="CF67" s="109"/>
      <c r="CG67" s="109"/>
      <c r="CH67" s="109"/>
      <c r="CI67" s="109"/>
      <c r="CJ67" s="109"/>
      <c r="CK67" s="109"/>
      <c r="CL67" s="109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</row>
  </sheetData>
  <mergeCells count="201">
    <mergeCell ref="DY6:EN8"/>
    <mergeCell ref="EO6:FE8"/>
    <mergeCell ref="AO7:BE8"/>
    <mergeCell ref="BF7:DH7"/>
    <mergeCell ref="BF8:BW8"/>
    <mergeCell ref="BX8:CP8"/>
    <mergeCell ref="CQ8:DH8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CQ9:DH9"/>
    <mergeCell ref="DI9:DX9"/>
    <mergeCell ref="DY9:EN9"/>
    <mergeCell ref="EO9:FE9"/>
    <mergeCell ref="A10:FE10"/>
    <mergeCell ref="A11:F11"/>
    <mergeCell ref="G11:X11"/>
    <mergeCell ref="Y11:AN11"/>
    <mergeCell ref="AO11:BE11"/>
    <mergeCell ref="BF11:BW11"/>
    <mergeCell ref="A9:F9"/>
    <mergeCell ref="G9:X9"/>
    <mergeCell ref="Y9:AN9"/>
    <mergeCell ref="AO9:BE9"/>
    <mergeCell ref="BF9:BW9"/>
    <mergeCell ref="BX9:CP9"/>
    <mergeCell ref="BX11:CP11"/>
    <mergeCell ref="CQ11:DH11"/>
    <mergeCell ref="DI11:DX11"/>
    <mergeCell ref="DY11:EN11"/>
    <mergeCell ref="EO11:FE11"/>
    <mergeCell ref="A12:X12"/>
    <mergeCell ref="Y12:AN12"/>
    <mergeCell ref="AO12:BE12"/>
    <mergeCell ref="BF12:BW12"/>
    <mergeCell ref="BX12:CP12"/>
    <mergeCell ref="DY13:EN13"/>
    <mergeCell ref="EO13:FE13"/>
    <mergeCell ref="A16:DA16"/>
    <mergeCell ref="A18:F18"/>
    <mergeCell ref="G18:BV18"/>
    <mergeCell ref="BW18:CL18"/>
    <mergeCell ref="CM18:DA18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A19:F19"/>
    <mergeCell ref="G19:BV19"/>
    <mergeCell ref="BW19:CL19"/>
    <mergeCell ref="CM19:DA19"/>
    <mergeCell ref="A20:F20"/>
    <mergeCell ref="H20:BV20"/>
    <mergeCell ref="BW20:CL20"/>
    <mergeCell ref="CM20:DA20"/>
    <mergeCell ref="DI13:DX13"/>
    <mergeCell ref="A24:F24"/>
    <mergeCell ref="H24:BV24"/>
    <mergeCell ref="BW24:CL24"/>
    <mergeCell ref="CM24:DA24"/>
    <mergeCell ref="A25:F25"/>
    <mergeCell ref="H25:BV25"/>
    <mergeCell ref="BW25:CL25"/>
    <mergeCell ref="CM25:DA25"/>
    <mergeCell ref="A21:F22"/>
    <mergeCell ref="H21:BV21"/>
    <mergeCell ref="BW21:CL22"/>
    <mergeCell ref="CM21:DA22"/>
    <mergeCell ref="H22:BV22"/>
    <mergeCell ref="A23:F23"/>
    <mergeCell ref="H23:BV23"/>
    <mergeCell ref="BW23:CL23"/>
    <mergeCell ref="CM23:DA23"/>
    <mergeCell ref="A29:F29"/>
    <mergeCell ref="H29:BV29"/>
    <mergeCell ref="BW29:CL29"/>
    <mergeCell ref="CM29:DA29"/>
    <mergeCell ref="A30:F30"/>
    <mergeCell ref="H30:BV30"/>
    <mergeCell ref="BW30:CL30"/>
    <mergeCell ref="CM30:DA30"/>
    <mergeCell ref="A26:F27"/>
    <mergeCell ref="H26:BV26"/>
    <mergeCell ref="BW26:CL27"/>
    <mergeCell ref="CM26:DA27"/>
    <mergeCell ref="H27:BV27"/>
    <mergeCell ref="A28:F28"/>
    <mergeCell ref="H28:BV28"/>
    <mergeCell ref="BW28:CL28"/>
    <mergeCell ref="CM28:DA28"/>
    <mergeCell ref="A33:F33"/>
    <mergeCell ref="G33:BV33"/>
    <mergeCell ref="BW33:CL33"/>
    <mergeCell ref="CM33:DA33"/>
    <mergeCell ref="A34:F34"/>
    <mergeCell ref="G34:BV34"/>
    <mergeCell ref="BW34:CL34"/>
    <mergeCell ref="CM34:DA34"/>
    <mergeCell ref="A31:F31"/>
    <mergeCell ref="H31:BV31"/>
    <mergeCell ref="BW31:CL31"/>
    <mergeCell ref="CM31:DA31"/>
    <mergeCell ref="A32:F32"/>
    <mergeCell ref="H32:BV32"/>
    <mergeCell ref="BW32:CL32"/>
    <mergeCell ref="CM32:DA32"/>
    <mergeCell ref="A53:G53"/>
    <mergeCell ref="H53:BC53"/>
    <mergeCell ref="BD53:BS53"/>
    <mergeCell ref="BT53:CI53"/>
    <mergeCell ref="CJ53:DA53"/>
    <mergeCell ref="A35:F35"/>
    <mergeCell ref="G35:BV35"/>
    <mergeCell ref="BW35:CL35"/>
    <mergeCell ref="CM35:DA35"/>
    <mergeCell ref="A37:DA37"/>
    <mergeCell ref="H42:BC42"/>
    <mergeCell ref="BD42:BS42"/>
    <mergeCell ref="BT42:CD42"/>
    <mergeCell ref="CE42:DA42"/>
    <mergeCell ref="A43:G43"/>
    <mergeCell ref="H43:BC43"/>
    <mergeCell ref="BD43:BS43"/>
    <mergeCell ref="BT43:CD43"/>
    <mergeCell ref="CE43:DA43"/>
    <mergeCell ref="A44:G44"/>
    <mergeCell ref="H44:BC44"/>
    <mergeCell ref="BD44:BS44"/>
    <mergeCell ref="BT44:CD44"/>
    <mergeCell ref="CE44:DA44"/>
    <mergeCell ref="H54:BC54"/>
    <mergeCell ref="BD54:BS54"/>
    <mergeCell ref="BT54:CI54"/>
    <mergeCell ref="CJ54:DA54"/>
    <mergeCell ref="A56:G56"/>
    <mergeCell ref="H56:BC56"/>
    <mergeCell ref="BD56:BS56"/>
    <mergeCell ref="BT56:CI56"/>
    <mergeCell ref="CJ56:DA56"/>
    <mergeCell ref="A55:G55"/>
    <mergeCell ref="H55:BC55"/>
    <mergeCell ref="BD55:BS55"/>
    <mergeCell ref="BT55:CI55"/>
    <mergeCell ref="CJ55:DA55"/>
    <mergeCell ref="A67:F67"/>
    <mergeCell ref="G67:BV67"/>
    <mergeCell ref="BW67:CL67"/>
    <mergeCell ref="A39:DA39"/>
    <mergeCell ref="A41:G41"/>
    <mergeCell ref="H41:BC41"/>
    <mergeCell ref="BD41:BS41"/>
    <mergeCell ref="BT41:CD41"/>
    <mergeCell ref="CE41:DA41"/>
    <mergeCell ref="A42:G42"/>
    <mergeCell ref="BW64:CL64"/>
    <mergeCell ref="A65:F65"/>
    <mergeCell ref="G65:BV65"/>
    <mergeCell ref="BW65:CL65"/>
    <mergeCell ref="A66:F66"/>
    <mergeCell ref="G66:BV66"/>
    <mergeCell ref="BW66:CL66"/>
    <mergeCell ref="A57:G57"/>
    <mergeCell ref="H57:BC57"/>
    <mergeCell ref="BD57:BS57"/>
    <mergeCell ref="BT57:CI57"/>
    <mergeCell ref="CJ57:DA57"/>
    <mergeCell ref="A51:DA51"/>
    <mergeCell ref="A54:G54"/>
    <mergeCell ref="A45:G45"/>
    <mergeCell ref="H45:BC45"/>
    <mergeCell ref="BD45:BS45"/>
    <mergeCell ref="BT45:CD45"/>
    <mergeCell ref="CE45:DA45"/>
    <mergeCell ref="A46:G46"/>
    <mergeCell ref="H46:BC46"/>
    <mergeCell ref="BD46:BS46"/>
    <mergeCell ref="BT46:CD46"/>
    <mergeCell ref="CE46:DA46"/>
    <mergeCell ref="A47:G47"/>
    <mergeCell ref="H47:BC47"/>
    <mergeCell ref="BD47:BS47"/>
    <mergeCell ref="BT47:CD47"/>
    <mergeCell ref="CE47:DA47"/>
    <mergeCell ref="A48:G48"/>
    <mergeCell ref="H48:BC48"/>
    <mergeCell ref="BD48:BS48"/>
    <mergeCell ref="BT48:CD48"/>
    <mergeCell ref="CE48:DA48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87"/>
  <sheetViews>
    <sheetView topLeftCell="A69" zoomScaleNormal="100" zoomScaleSheetLayoutView="100" workbookViewId="0">
      <selection activeCell="CJ80" sqref="CJ80:DA80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61" t="s">
        <v>152</v>
      </c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</row>
    <row r="3" spans="1:161" s="3" customFormat="1" ht="15.75" x14ac:dyDescent="0.25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</row>
    <row r="4" spans="1:161" s="2" customFormat="1" ht="15" x14ac:dyDescent="0.25">
      <c r="A4" s="56" t="s">
        <v>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</row>
    <row r="5" spans="1:161" s="2" customFormat="1" ht="15" x14ac:dyDescent="0.25">
      <c r="A5" s="56" t="s">
        <v>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</row>
    <row r="6" spans="1:161" s="21" customFormat="1" ht="13.5" customHeight="1" x14ac:dyDescent="0.2">
      <c r="A6" s="53" t="s">
        <v>4</v>
      </c>
      <c r="B6" s="54"/>
      <c r="C6" s="54"/>
      <c r="D6" s="54"/>
      <c r="E6" s="54"/>
      <c r="F6" s="55"/>
      <c r="G6" s="53" t="s">
        <v>5</v>
      </c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5"/>
      <c r="Y6" s="53" t="s">
        <v>6</v>
      </c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5"/>
      <c r="AO6" s="62" t="s">
        <v>7</v>
      </c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4"/>
      <c r="DI6" s="53" t="s">
        <v>8</v>
      </c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5"/>
      <c r="DY6" s="53" t="s">
        <v>101</v>
      </c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5"/>
      <c r="EO6" s="53" t="s">
        <v>9</v>
      </c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5"/>
    </row>
    <row r="7" spans="1:161" s="21" customFormat="1" ht="13.5" customHeight="1" x14ac:dyDescent="0.2">
      <c r="A7" s="95"/>
      <c r="B7" s="96"/>
      <c r="C7" s="96"/>
      <c r="D7" s="96"/>
      <c r="E7" s="96"/>
      <c r="F7" s="97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7"/>
      <c r="Y7" s="95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7"/>
      <c r="AO7" s="53" t="s">
        <v>10</v>
      </c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5"/>
      <c r="BF7" s="62" t="s">
        <v>11</v>
      </c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4"/>
      <c r="DI7" s="95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7"/>
      <c r="DY7" s="95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7"/>
      <c r="EO7" s="95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7"/>
    </row>
    <row r="8" spans="1:161" s="21" customFormat="1" ht="39.75" customHeight="1" x14ac:dyDescent="0.2">
      <c r="A8" s="98"/>
      <c r="B8" s="99"/>
      <c r="C8" s="99"/>
      <c r="D8" s="99"/>
      <c r="E8" s="99"/>
      <c r="F8" s="100"/>
      <c r="G8" s="98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100"/>
      <c r="Y8" s="98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100"/>
      <c r="AO8" s="98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100"/>
      <c r="BF8" s="101" t="s">
        <v>12</v>
      </c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 t="s">
        <v>13</v>
      </c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 t="s">
        <v>14</v>
      </c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98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100"/>
      <c r="DY8" s="98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100"/>
      <c r="EO8" s="98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100"/>
    </row>
    <row r="9" spans="1:161" s="6" customFormat="1" x14ac:dyDescent="0.2">
      <c r="A9" s="57">
        <v>1</v>
      </c>
      <c r="B9" s="57"/>
      <c r="C9" s="57"/>
      <c r="D9" s="57"/>
      <c r="E9" s="57"/>
      <c r="F9" s="57"/>
      <c r="G9" s="57">
        <v>2</v>
      </c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>
        <v>3</v>
      </c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>
        <v>4</v>
      </c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>
        <v>5</v>
      </c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>
        <v>6</v>
      </c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>
        <v>7</v>
      </c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>
        <v>8</v>
      </c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>
        <v>9</v>
      </c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>
        <v>10</v>
      </c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</row>
    <row r="10" spans="1:161" s="7" customFormat="1" ht="15" customHeight="1" x14ac:dyDescent="0.2">
      <c r="A10" s="102" t="s">
        <v>102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4"/>
    </row>
    <row r="11" spans="1:161" s="7" customFormat="1" ht="27.75" customHeight="1" x14ac:dyDescent="0.2">
      <c r="A11" s="45" t="s">
        <v>17</v>
      </c>
      <c r="B11" s="45"/>
      <c r="C11" s="45"/>
      <c r="D11" s="45"/>
      <c r="E11" s="45"/>
      <c r="F11" s="45"/>
      <c r="G11" s="46" t="s">
        <v>22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7">
        <v>8</v>
      </c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>
        <f>BF11+BX11+CQ11</f>
        <v>5111</v>
      </c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>
        <v>0</v>
      </c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>
        <v>0</v>
      </c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>
        <v>5111</v>
      </c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>
        <v>20</v>
      </c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>
        <v>1.7</v>
      </c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4">
        <f>Y11*AO11*12*1.7-107.52</f>
        <v>834007.67999999993</v>
      </c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</row>
    <row r="12" spans="1:161" s="7" customFormat="1" ht="15" customHeight="1" x14ac:dyDescent="0.2">
      <c r="A12" s="59" t="s">
        <v>103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2"/>
      <c r="Y12" s="47" t="s">
        <v>16</v>
      </c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 t="s">
        <v>16</v>
      </c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 t="s">
        <v>16</v>
      </c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 t="s">
        <v>16</v>
      </c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 t="s">
        <v>16</v>
      </c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 t="s">
        <v>16</v>
      </c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4">
        <f>EO11</f>
        <v>834007.67999999993</v>
      </c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7" customFormat="1" ht="15" customHeight="1" x14ac:dyDescent="0.2">
      <c r="A13" s="59" t="s">
        <v>104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2"/>
      <c r="Y13" s="47" t="s">
        <v>16</v>
      </c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 t="s">
        <v>16</v>
      </c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 t="s">
        <v>16</v>
      </c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 t="s">
        <v>16</v>
      </c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 t="s">
        <v>16</v>
      </c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 t="s">
        <v>16</v>
      </c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4">
        <f>EO12</f>
        <v>834007.67999999993</v>
      </c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7" customFormat="1" ht="15" customHeight="1" x14ac:dyDescent="0.2">
      <c r="A14" s="17"/>
      <c r="B14" s="17"/>
      <c r="C14" s="17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</row>
    <row r="16" spans="1:161" s="4" customFormat="1" ht="41.25" customHeight="1" x14ac:dyDescent="0.2">
      <c r="A16" s="60" t="s">
        <v>153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</row>
    <row r="17" spans="1:105" s="2" customFormat="1" ht="10.5" customHeight="1" x14ac:dyDescent="0.25"/>
    <row r="18" spans="1:105" s="2" customFormat="1" ht="55.5" customHeight="1" x14ac:dyDescent="0.25">
      <c r="A18" s="53" t="s">
        <v>4</v>
      </c>
      <c r="B18" s="54"/>
      <c r="C18" s="54"/>
      <c r="D18" s="54"/>
      <c r="E18" s="54"/>
      <c r="F18" s="55"/>
      <c r="G18" s="53" t="s">
        <v>36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5"/>
      <c r="BW18" s="53" t="s">
        <v>37</v>
      </c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5"/>
      <c r="CM18" s="53" t="s">
        <v>38</v>
      </c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4"/>
    </row>
    <row r="19" spans="1:105" x14ac:dyDescent="0.2">
      <c r="A19" s="57">
        <v>1</v>
      </c>
      <c r="B19" s="57"/>
      <c r="C19" s="57"/>
      <c r="D19" s="57"/>
      <c r="E19" s="57"/>
      <c r="F19" s="57"/>
      <c r="G19" s="57">
        <v>2</v>
      </c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>
        <v>3</v>
      </c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>
        <v>4</v>
      </c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</row>
    <row r="20" spans="1:105" s="2" customFormat="1" ht="21.75" customHeight="1" x14ac:dyDescent="0.25">
      <c r="A20" s="45" t="s">
        <v>17</v>
      </c>
      <c r="B20" s="45"/>
      <c r="C20" s="45"/>
      <c r="D20" s="45"/>
      <c r="E20" s="45"/>
      <c r="F20" s="45"/>
      <c r="G20" s="20"/>
      <c r="H20" s="49" t="s">
        <v>39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50"/>
      <c r="BW20" s="47" t="s">
        <v>16</v>
      </c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4">
        <f>CM21</f>
        <v>250202.3</v>
      </c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</row>
    <row r="21" spans="1:105" x14ac:dyDescent="0.2">
      <c r="A21" s="72" t="s">
        <v>40</v>
      </c>
      <c r="B21" s="73"/>
      <c r="C21" s="73"/>
      <c r="D21" s="73"/>
      <c r="E21" s="73"/>
      <c r="F21" s="74"/>
      <c r="G21" s="10"/>
      <c r="H21" s="78" t="s">
        <v>11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9"/>
      <c r="BW21" s="80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2"/>
      <c r="CM21" s="86">
        <v>250202.3</v>
      </c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8"/>
    </row>
    <row r="22" spans="1:105" x14ac:dyDescent="0.2">
      <c r="A22" s="75"/>
      <c r="B22" s="76"/>
      <c r="C22" s="76"/>
      <c r="D22" s="76"/>
      <c r="E22" s="76"/>
      <c r="F22" s="77"/>
      <c r="G22" s="11"/>
      <c r="H22" s="92" t="s">
        <v>187</v>
      </c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3"/>
      <c r="BW22" s="83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5"/>
      <c r="CM22" s="89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1"/>
    </row>
    <row r="23" spans="1:105" ht="13.5" customHeight="1" x14ac:dyDescent="0.2">
      <c r="A23" s="45" t="s">
        <v>41</v>
      </c>
      <c r="B23" s="45"/>
      <c r="C23" s="45"/>
      <c r="D23" s="45"/>
      <c r="E23" s="45"/>
      <c r="F23" s="45"/>
      <c r="G23" s="20"/>
      <c r="H23" s="70" t="s">
        <v>42</v>
      </c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1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</row>
    <row r="24" spans="1:105" ht="26.25" customHeight="1" x14ac:dyDescent="0.2">
      <c r="A24" s="45" t="s">
        <v>43</v>
      </c>
      <c r="B24" s="45"/>
      <c r="C24" s="45"/>
      <c r="D24" s="45"/>
      <c r="E24" s="45"/>
      <c r="F24" s="45"/>
      <c r="G24" s="20"/>
      <c r="H24" s="70" t="s">
        <v>44</v>
      </c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1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</row>
    <row r="25" spans="1:105" ht="26.25" customHeight="1" x14ac:dyDescent="0.2">
      <c r="A25" s="45" t="s">
        <v>18</v>
      </c>
      <c r="B25" s="45"/>
      <c r="C25" s="45"/>
      <c r="D25" s="45"/>
      <c r="E25" s="45"/>
      <c r="F25" s="45"/>
      <c r="G25" s="20"/>
      <c r="H25" s="49" t="s">
        <v>45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50"/>
      <c r="BW25" s="47" t="s">
        <v>16</v>
      </c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4">
        <f>CM29</f>
        <v>1668.02</v>
      </c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</row>
    <row r="26" spans="1:105" x14ac:dyDescent="0.2">
      <c r="A26" s="72" t="s">
        <v>46</v>
      </c>
      <c r="B26" s="73"/>
      <c r="C26" s="73"/>
      <c r="D26" s="73"/>
      <c r="E26" s="73"/>
      <c r="F26" s="74"/>
      <c r="G26" s="10"/>
      <c r="H26" s="78" t="s">
        <v>11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9"/>
      <c r="BW26" s="80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2"/>
      <c r="CM26" s="86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8"/>
    </row>
    <row r="27" spans="1:105" ht="25.5" customHeight="1" x14ac:dyDescent="0.2">
      <c r="A27" s="75"/>
      <c r="B27" s="76"/>
      <c r="C27" s="76"/>
      <c r="D27" s="76"/>
      <c r="E27" s="76"/>
      <c r="F27" s="77"/>
      <c r="G27" s="11"/>
      <c r="H27" s="92" t="s">
        <v>47</v>
      </c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3"/>
      <c r="BW27" s="83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5"/>
      <c r="CM27" s="89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1"/>
    </row>
    <row r="28" spans="1:105" ht="26.25" customHeight="1" x14ac:dyDescent="0.2">
      <c r="A28" s="45" t="s">
        <v>48</v>
      </c>
      <c r="B28" s="45"/>
      <c r="C28" s="45"/>
      <c r="D28" s="45"/>
      <c r="E28" s="45"/>
      <c r="F28" s="45"/>
      <c r="G28" s="20"/>
      <c r="H28" s="70" t="s">
        <v>49</v>
      </c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1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</row>
    <row r="29" spans="1:105" ht="27" customHeight="1" x14ac:dyDescent="0.2">
      <c r="A29" s="45" t="s">
        <v>50</v>
      </c>
      <c r="B29" s="45"/>
      <c r="C29" s="45"/>
      <c r="D29" s="45"/>
      <c r="E29" s="45"/>
      <c r="F29" s="45"/>
      <c r="G29" s="20"/>
      <c r="H29" s="70" t="s">
        <v>51</v>
      </c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1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4">
        <v>1668.02</v>
      </c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</row>
    <row r="30" spans="1:105" ht="27" customHeight="1" x14ac:dyDescent="0.2">
      <c r="A30" s="45" t="s">
        <v>52</v>
      </c>
      <c r="B30" s="45"/>
      <c r="C30" s="45"/>
      <c r="D30" s="45"/>
      <c r="E30" s="45"/>
      <c r="F30" s="45"/>
      <c r="G30" s="20"/>
      <c r="H30" s="70" t="s">
        <v>53</v>
      </c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1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</row>
    <row r="31" spans="1:105" ht="27" customHeight="1" x14ac:dyDescent="0.2">
      <c r="A31" s="45" t="s">
        <v>54</v>
      </c>
      <c r="B31" s="45"/>
      <c r="C31" s="45"/>
      <c r="D31" s="45"/>
      <c r="E31" s="45"/>
      <c r="F31" s="45"/>
      <c r="G31" s="20"/>
      <c r="H31" s="70" t="s">
        <v>53</v>
      </c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1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</row>
    <row r="32" spans="1:105" ht="26.25" customHeight="1" x14ac:dyDescent="0.2">
      <c r="A32" s="45" t="s">
        <v>19</v>
      </c>
      <c r="B32" s="45"/>
      <c r="C32" s="45"/>
      <c r="D32" s="45"/>
      <c r="E32" s="45"/>
      <c r="F32" s="45"/>
      <c r="G32" s="20"/>
      <c r="H32" s="49" t="s">
        <v>55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50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</row>
    <row r="33" spans="1:105" ht="13.5" customHeight="1" x14ac:dyDescent="0.2">
      <c r="A33" s="45"/>
      <c r="B33" s="45"/>
      <c r="C33" s="45"/>
      <c r="D33" s="45"/>
      <c r="E33" s="45"/>
      <c r="F33" s="45"/>
      <c r="G33" s="59" t="s">
        <v>15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2"/>
      <c r="BW33" s="47" t="s">
        <v>16</v>
      </c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4">
        <f>CM20+CM25+CM32</f>
        <v>251870.31999999998</v>
      </c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</row>
    <row r="34" spans="1:105" ht="13.5" customHeight="1" x14ac:dyDescent="0.2">
      <c r="A34" s="45"/>
      <c r="B34" s="45"/>
      <c r="C34" s="45"/>
      <c r="D34" s="45"/>
      <c r="E34" s="45"/>
      <c r="F34" s="45"/>
      <c r="G34" s="59" t="s">
        <v>11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2"/>
      <c r="BW34" s="47" t="s">
        <v>16</v>
      </c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</row>
    <row r="35" spans="1:105" ht="13.5" customHeight="1" x14ac:dyDescent="0.2">
      <c r="A35" s="45"/>
      <c r="B35" s="45"/>
      <c r="C35" s="45"/>
      <c r="D35" s="45"/>
      <c r="E35" s="45"/>
      <c r="F35" s="45"/>
      <c r="G35" s="59" t="s">
        <v>109</v>
      </c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2"/>
      <c r="BW35" s="47" t="s">
        <v>16</v>
      </c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4">
        <v>251870.32</v>
      </c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</row>
    <row r="36" spans="1:105" s="2" customFormat="1" ht="3.75" customHeight="1" x14ac:dyDescent="0.25"/>
    <row r="37" spans="1:105" s="12" customFormat="1" ht="48" customHeight="1" x14ac:dyDescent="0.2">
      <c r="A37" s="68" t="s">
        <v>56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</row>
    <row r="39" spans="1:105" s="4" customFormat="1" ht="14.25" x14ac:dyDescent="0.2">
      <c r="A39" s="56" t="s">
        <v>57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</row>
    <row r="40" spans="1:105" s="2" customFormat="1" ht="6" customHeight="1" x14ac:dyDescent="0.25"/>
    <row r="41" spans="1:105" s="21" customFormat="1" ht="45" customHeight="1" x14ac:dyDescent="0.2">
      <c r="A41" s="53" t="s">
        <v>4</v>
      </c>
      <c r="B41" s="54"/>
      <c r="C41" s="54"/>
      <c r="D41" s="54"/>
      <c r="E41" s="54"/>
      <c r="F41" s="54"/>
      <c r="G41" s="55"/>
      <c r="H41" s="53" t="s">
        <v>58</v>
      </c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5"/>
      <c r="BD41" s="53" t="s">
        <v>59</v>
      </c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5"/>
      <c r="BT41" s="53" t="s">
        <v>60</v>
      </c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5"/>
      <c r="CJ41" s="53" t="s">
        <v>61</v>
      </c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5"/>
    </row>
    <row r="42" spans="1:105" s="6" customFormat="1" x14ac:dyDescent="0.2">
      <c r="A42" s="57">
        <v>1</v>
      </c>
      <c r="B42" s="57"/>
      <c r="C42" s="57"/>
      <c r="D42" s="57"/>
      <c r="E42" s="57"/>
      <c r="F42" s="57"/>
      <c r="G42" s="57"/>
      <c r="H42" s="57">
        <v>2</v>
      </c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>
        <v>3</v>
      </c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>
        <v>4</v>
      </c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>
        <v>5</v>
      </c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</row>
    <row r="43" spans="1:105" s="7" customFormat="1" ht="15" customHeight="1" x14ac:dyDescent="0.2">
      <c r="A43" s="45" t="s">
        <v>110</v>
      </c>
      <c r="B43" s="45"/>
      <c r="C43" s="45"/>
      <c r="D43" s="45"/>
      <c r="E43" s="45"/>
      <c r="F43" s="45"/>
      <c r="G43" s="45"/>
      <c r="H43" s="46" t="s">
        <v>111</v>
      </c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7">
        <v>0</v>
      </c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>
        <v>0</v>
      </c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4">
        <v>30820</v>
      </c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</row>
    <row r="44" spans="1:105" s="7" customFormat="1" ht="15" customHeight="1" x14ac:dyDescent="0.2">
      <c r="A44" s="45" t="s">
        <v>18</v>
      </c>
      <c r="B44" s="45"/>
      <c r="C44" s="45"/>
      <c r="D44" s="45"/>
      <c r="E44" s="45"/>
      <c r="F44" s="45"/>
      <c r="G44" s="45"/>
      <c r="H44" s="46" t="s">
        <v>157</v>
      </c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4">
        <v>0</v>
      </c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</row>
    <row r="45" spans="1:105" s="7" customFormat="1" ht="15" customHeight="1" x14ac:dyDescent="0.2">
      <c r="A45" s="45" t="s">
        <v>19</v>
      </c>
      <c r="B45" s="45"/>
      <c r="C45" s="45"/>
      <c r="D45" s="45"/>
      <c r="E45" s="45"/>
      <c r="F45" s="45"/>
      <c r="G45" s="45"/>
      <c r="H45" s="46" t="s">
        <v>158</v>
      </c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4">
        <v>772450</v>
      </c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</row>
    <row r="46" spans="1:105" s="7" customFormat="1" ht="15" customHeight="1" x14ac:dyDescent="0.2">
      <c r="A46" s="45" t="s">
        <v>23</v>
      </c>
      <c r="B46" s="45"/>
      <c r="C46" s="45"/>
      <c r="D46" s="45"/>
      <c r="E46" s="45"/>
      <c r="F46" s="45"/>
      <c r="G46" s="45"/>
      <c r="H46" s="46" t="s">
        <v>184</v>
      </c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4">
        <v>0</v>
      </c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</row>
    <row r="47" spans="1:105" s="7" customFormat="1" ht="15" customHeight="1" x14ac:dyDescent="0.2">
      <c r="A47" s="45"/>
      <c r="B47" s="45"/>
      <c r="C47" s="45"/>
      <c r="D47" s="45"/>
      <c r="E47" s="45"/>
      <c r="F47" s="45"/>
      <c r="G47" s="45"/>
      <c r="H47" s="51" t="s">
        <v>15</v>
      </c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2"/>
      <c r="BD47" s="47" t="s">
        <v>16</v>
      </c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 t="s">
        <v>16</v>
      </c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4">
        <f>CJ43+CJ44+CJ45+CJ46</f>
        <v>803270</v>
      </c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</row>
    <row r="48" spans="1:105" s="7" customFormat="1" ht="15" customHeight="1" x14ac:dyDescent="0.2">
      <c r="A48" s="25"/>
      <c r="B48" s="25"/>
      <c r="C48" s="25"/>
      <c r="D48" s="25"/>
      <c r="E48" s="25"/>
      <c r="F48" s="25"/>
      <c r="G48" s="25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</row>
    <row r="49" spans="1:105" s="4" customFormat="1" ht="14.25" x14ac:dyDescent="0.2">
      <c r="A49" s="56" t="s">
        <v>181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</row>
    <row r="50" spans="1:105" s="2" customFormat="1" ht="10.5" customHeight="1" x14ac:dyDescent="0.25"/>
    <row r="51" spans="1:105" s="2" customFormat="1" ht="30" customHeight="1" x14ac:dyDescent="0.25">
      <c r="A51" s="53" t="s">
        <v>4</v>
      </c>
      <c r="B51" s="54"/>
      <c r="C51" s="54"/>
      <c r="D51" s="54"/>
      <c r="E51" s="54"/>
      <c r="F51" s="54"/>
      <c r="G51" s="55"/>
      <c r="H51" s="53" t="s">
        <v>63</v>
      </c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5"/>
      <c r="BT51" s="53" t="s">
        <v>93</v>
      </c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5"/>
      <c r="CJ51" s="53" t="s">
        <v>94</v>
      </c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5"/>
    </row>
    <row r="52" spans="1:105" x14ac:dyDescent="0.2">
      <c r="A52" s="57">
        <v>1</v>
      </c>
      <c r="B52" s="57"/>
      <c r="C52" s="57"/>
      <c r="D52" s="57"/>
      <c r="E52" s="57"/>
      <c r="F52" s="57"/>
      <c r="G52" s="57"/>
      <c r="H52" s="57">
        <v>2</v>
      </c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>
        <v>3</v>
      </c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>
        <v>4</v>
      </c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</row>
    <row r="53" spans="1:105" s="2" customFormat="1" ht="15" customHeight="1" x14ac:dyDescent="0.25">
      <c r="A53" s="45" t="s">
        <v>17</v>
      </c>
      <c r="B53" s="45"/>
      <c r="C53" s="45"/>
      <c r="D53" s="45"/>
      <c r="E53" s="45"/>
      <c r="F53" s="45"/>
      <c r="G53" s="45"/>
      <c r="H53" s="48" t="s">
        <v>182</v>
      </c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50"/>
      <c r="BT53" s="47">
        <v>1</v>
      </c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4">
        <v>0</v>
      </c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</row>
    <row r="54" spans="1:105" s="2" customFormat="1" ht="15" customHeight="1" x14ac:dyDescent="0.25">
      <c r="A54" s="45" t="s">
        <v>18</v>
      </c>
      <c r="B54" s="45"/>
      <c r="C54" s="45"/>
      <c r="D54" s="45"/>
      <c r="E54" s="45"/>
      <c r="F54" s="45"/>
      <c r="G54" s="45"/>
      <c r="H54" s="48" t="s">
        <v>183</v>
      </c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50"/>
      <c r="BT54" s="47">
        <v>1</v>
      </c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4">
        <v>0</v>
      </c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</row>
    <row r="55" spans="1:105" s="2" customFormat="1" ht="15" customHeight="1" x14ac:dyDescent="0.25">
      <c r="A55" s="45"/>
      <c r="B55" s="45"/>
      <c r="C55" s="45"/>
      <c r="D55" s="45"/>
      <c r="E55" s="45"/>
      <c r="F55" s="45"/>
      <c r="G55" s="45"/>
      <c r="H55" s="110" t="s">
        <v>15</v>
      </c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12"/>
      <c r="BT55" s="47" t="s">
        <v>16</v>
      </c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4">
        <f>SUM(CJ53:DA54)</f>
        <v>0</v>
      </c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</row>
    <row r="56" spans="1:105" s="2" customFormat="1" ht="15" customHeight="1" x14ac:dyDescent="0.25">
      <c r="A56" s="37"/>
      <c r="B56" s="37"/>
      <c r="C56" s="37"/>
      <c r="D56" s="37"/>
      <c r="E56" s="37"/>
      <c r="F56" s="37"/>
      <c r="G56" s="37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</row>
    <row r="57" spans="1:105" s="2" customFormat="1" ht="15" customHeight="1" x14ac:dyDescent="0.25">
      <c r="A57" s="37"/>
      <c r="B57" s="37"/>
      <c r="C57" s="37"/>
      <c r="D57" s="37"/>
      <c r="E57" s="37"/>
      <c r="F57" s="37"/>
      <c r="G57" s="37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</row>
    <row r="58" spans="1:105" s="4" customFormat="1" ht="14.25" x14ac:dyDescent="0.2">
      <c r="A58" s="56" t="s">
        <v>166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</row>
    <row r="59" spans="1:105" s="4" customFormat="1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</row>
    <row r="60" spans="1:105" s="4" customFormat="1" ht="14.25" x14ac:dyDescent="0.2">
      <c r="A60" s="56" t="s">
        <v>159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</row>
    <row r="61" spans="1:105" s="2" customFormat="1" ht="10.5" customHeight="1" x14ac:dyDescent="0.25"/>
    <row r="62" spans="1:105" s="2" customFormat="1" ht="30" customHeight="1" x14ac:dyDescent="0.25">
      <c r="A62" s="53" t="s">
        <v>4</v>
      </c>
      <c r="B62" s="54"/>
      <c r="C62" s="54"/>
      <c r="D62" s="54"/>
      <c r="E62" s="54"/>
      <c r="F62" s="54"/>
      <c r="G62" s="55"/>
      <c r="H62" s="53" t="s">
        <v>63</v>
      </c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5"/>
      <c r="BT62" s="53" t="s">
        <v>93</v>
      </c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5"/>
      <c r="CJ62" s="53" t="s">
        <v>94</v>
      </c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5"/>
    </row>
    <row r="63" spans="1:105" x14ac:dyDescent="0.2">
      <c r="A63" s="57">
        <v>1</v>
      </c>
      <c r="B63" s="57"/>
      <c r="C63" s="57"/>
      <c r="D63" s="57"/>
      <c r="E63" s="57"/>
      <c r="F63" s="57"/>
      <c r="G63" s="57"/>
      <c r="H63" s="57">
        <v>2</v>
      </c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>
        <v>3</v>
      </c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>
        <v>4</v>
      </c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</row>
    <row r="64" spans="1:105" s="2" customFormat="1" ht="15" customHeight="1" x14ac:dyDescent="0.25">
      <c r="A64" s="45" t="s">
        <v>17</v>
      </c>
      <c r="B64" s="45"/>
      <c r="C64" s="45"/>
      <c r="D64" s="45"/>
      <c r="E64" s="45"/>
      <c r="F64" s="45"/>
      <c r="G64" s="45"/>
      <c r="H64" s="48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50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4">
        <v>0</v>
      </c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</row>
    <row r="65" spans="1:105" s="2" customFormat="1" ht="15" customHeight="1" x14ac:dyDescent="0.25">
      <c r="A65" s="45" t="s">
        <v>18</v>
      </c>
      <c r="B65" s="45"/>
      <c r="C65" s="45"/>
      <c r="D65" s="45"/>
      <c r="E65" s="45"/>
      <c r="F65" s="45"/>
      <c r="G65" s="45"/>
      <c r="H65" s="48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50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4">
        <v>0</v>
      </c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</row>
    <row r="66" spans="1:105" s="2" customFormat="1" ht="15" customHeight="1" x14ac:dyDescent="0.25">
      <c r="A66" s="45"/>
      <c r="B66" s="45"/>
      <c r="C66" s="45"/>
      <c r="D66" s="45"/>
      <c r="E66" s="45"/>
      <c r="F66" s="45"/>
      <c r="G66" s="45"/>
      <c r="H66" s="110" t="s">
        <v>15</v>
      </c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1"/>
      <c r="BE66" s="111"/>
      <c r="BF66" s="111"/>
      <c r="BG66" s="111"/>
      <c r="BH66" s="111"/>
      <c r="BI66" s="111"/>
      <c r="BJ66" s="111"/>
      <c r="BK66" s="111"/>
      <c r="BL66" s="111"/>
      <c r="BM66" s="111"/>
      <c r="BN66" s="111"/>
      <c r="BO66" s="111"/>
      <c r="BP66" s="111"/>
      <c r="BQ66" s="111"/>
      <c r="BR66" s="111"/>
      <c r="BS66" s="112"/>
      <c r="BT66" s="47" t="s">
        <v>16</v>
      </c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4">
        <f>CJ64+CJ65</f>
        <v>0</v>
      </c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</row>
    <row r="67" spans="1:105" s="7" customFormat="1" ht="15" customHeight="1" x14ac:dyDescent="0.2">
      <c r="A67" s="25"/>
      <c r="B67" s="25"/>
      <c r="C67" s="25"/>
      <c r="D67" s="25"/>
      <c r="E67" s="25"/>
      <c r="F67" s="25"/>
      <c r="G67" s="25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</row>
    <row r="68" spans="1:105" s="7" customFormat="1" ht="15" customHeight="1" x14ac:dyDescent="0.2">
      <c r="A68" s="22"/>
      <c r="B68" s="22"/>
      <c r="C68" s="22"/>
      <c r="D68" s="22"/>
      <c r="E68" s="22"/>
      <c r="F68" s="22"/>
      <c r="G68" s="22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</row>
    <row r="69" spans="1:105" s="4" customFormat="1" ht="28.5" customHeight="1" x14ac:dyDescent="0.2">
      <c r="A69" s="60" t="s">
        <v>160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</row>
    <row r="70" spans="1:105" s="2" customFormat="1" ht="10.5" customHeight="1" x14ac:dyDescent="0.25"/>
    <row r="71" spans="1:105" s="29" customFormat="1" ht="30" customHeight="1" x14ac:dyDescent="0.2">
      <c r="A71" s="53" t="s">
        <v>4</v>
      </c>
      <c r="B71" s="54"/>
      <c r="C71" s="54"/>
      <c r="D71" s="54"/>
      <c r="E71" s="54"/>
      <c r="F71" s="54"/>
      <c r="G71" s="55"/>
      <c r="H71" s="53" t="s">
        <v>63</v>
      </c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5"/>
      <c r="BD71" s="53" t="s">
        <v>85</v>
      </c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5"/>
      <c r="BT71" s="53" t="s">
        <v>96</v>
      </c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5"/>
      <c r="CJ71" s="53" t="s">
        <v>97</v>
      </c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5"/>
    </row>
    <row r="72" spans="1:105" s="6" customFormat="1" x14ac:dyDescent="0.2">
      <c r="A72" s="57"/>
      <c r="B72" s="57"/>
      <c r="C72" s="57"/>
      <c r="D72" s="57"/>
      <c r="E72" s="57"/>
      <c r="F72" s="57"/>
      <c r="G72" s="57"/>
      <c r="H72" s="57">
        <v>1</v>
      </c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>
        <v>2</v>
      </c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>
        <v>3</v>
      </c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>
        <v>4</v>
      </c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</row>
    <row r="73" spans="1:105" s="7" customFormat="1" ht="15" customHeight="1" x14ac:dyDescent="0.2">
      <c r="A73" s="45" t="s">
        <v>17</v>
      </c>
      <c r="B73" s="45"/>
      <c r="C73" s="45"/>
      <c r="D73" s="45"/>
      <c r="E73" s="45"/>
      <c r="F73" s="45"/>
      <c r="G73" s="45"/>
      <c r="H73" s="46" t="s">
        <v>154</v>
      </c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7">
        <v>1</v>
      </c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4">
        <v>0</v>
      </c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</row>
    <row r="74" spans="1:105" s="7" customFormat="1" ht="23.25" customHeight="1" x14ac:dyDescent="0.2">
      <c r="A74" s="45" t="s">
        <v>18</v>
      </c>
      <c r="B74" s="45"/>
      <c r="C74" s="45"/>
      <c r="D74" s="45"/>
      <c r="E74" s="45"/>
      <c r="F74" s="45"/>
      <c r="G74" s="45"/>
      <c r="H74" s="46" t="s">
        <v>155</v>
      </c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7">
        <v>1</v>
      </c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4">
        <v>167400</v>
      </c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</row>
    <row r="75" spans="1:105" s="7" customFormat="1" ht="22.5" customHeight="1" x14ac:dyDescent="0.2">
      <c r="A75" s="45" t="s">
        <v>19</v>
      </c>
      <c r="B75" s="45"/>
      <c r="C75" s="45"/>
      <c r="D75" s="45"/>
      <c r="E75" s="45"/>
      <c r="F75" s="45"/>
      <c r="G75" s="45"/>
      <c r="H75" s="46" t="s">
        <v>156</v>
      </c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7">
        <v>1</v>
      </c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4">
        <v>40800</v>
      </c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</row>
    <row r="76" spans="1:105" s="7" customFormat="1" ht="15" customHeight="1" x14ac:dyDescent="0.2">
      <c r="A76" s="45" t="s">
        <v>23</v>
      </c>
      <c r="B76" s="45"/>
      <c r="C76" s="45"/>
      <c r="D76" s="45"/>
      <c r="E76" s="45"/>
      <c r="F76" s="45"/>
      <c r="G76" s="45"/>
      <c r="H76" s="46" t="s">
        <v>170</v>
      </c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4">
        <v>3000</v>
      </c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</row>
    <row r="77" spans="1:105" s="7" customFormat="1" ht="15" customHeight="1" x14ac:dyDescent="0.2">
      <c r="A77" s="45" t="s">
        <v>116</v>
      </c>
      <c r="B77" s="45"/>
      <c r="C77" s="45"/>
      <c r="D77" s="45"/>
      <c r="E77" s="45"/>
      <c r="F77" s="45"/>
      <c r="G77" s="45"/>
      <c r="H77" s="46" t="s">
        <v>178</v>
      </c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4">
        <v>0</v>
      </c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</row>
    <row r="78" spans="1:105" s="7" customFormat="1" ht="15" customHeight="1" x14ac:dyDescent="0.2">
      <c r="A78" s="45" t="s">
        <v>142</v>
      </c>
      <c r="B78" s="45"/>
      <c r="C78" s="45"/>
      <c r="D78" s="45"/>
      <c r="E78" s="45"/>
      <c r="F78" s="45"/>
      <c r="G78" s="45"/>
      <c r="H78" s="46" t="s">
        <v>179</v>
      </c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4">
        <v>0</v>
      </c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</row>
    <row r="79" spans="1:105" s="7" customFormat="1" ht="15" customHeight="1" x14ac:dyDescent="0.2">
      <c r="A79" s="45" t="s">
        <v>143</v>
      </c>
      <c r="B79" s="45"/>
      <c r="C79" s="45"/>
      <c r="D79" s="45"/>
      <c r="E79" s="45"/>
      <c r="F79" s="45"/>
      <c r="G79" s="45"/>
      <c r="H79" s="46" t="s">
        <v>180</v>
      </c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4">
        <v>0</v>
      </c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</row>
    <row r="80" spans="1:105" s="7" customFormat="1" ht="15" customHeight="1" x14ac:dyDescent="0.2">
      <c r="A80" s="45"/>
      <c r="B80" s="45"/>
      <c r="C80" s="45"/>
      <c r="D80" s="45"/>
      <c r="E80" s="45"/>
      <c r="F80" s="45"/>
      <c r="G80" s="45"/>
      <c r="H80" s="51" t="s">
        <v>15</v>
      </c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2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 t="s">
        <v>16</v>
      </c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4">
        <f>CJ73+CJ74+CJ79+CJ75+CJ76+CJ77+CJ78</f>
        <v>211200</v>
      </c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</row>
    <row r="81" spans="1:161" s="7" customFormat="1" ht="15" customHeight="1" x14ac:dyDescent="0.2">
      <c r="A81" s="25"/>
      <c r="B81" s="25"/>
      <c r="C81" s="25"/>
      <c r="D81" s="25"/>
      <c r="E81" s="25"/>
      <c r="F81" s="25"/>
      <c r="G81" s="25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</row>
    <row r="82" spans="1:161" s="7" customFormat="1" ht="15" customHeight="1" x14ac:dyDescent="0.2">
      <c r="A82" s="25"/>
      <c r="B82" s="25"/>
      <c r="C82" s="25"/>
      <c r="D82" s="25"/>
      <c r="E82" s="25"/>
      <c r="F82" s="25"/>
      <c r="G82" s="25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</row>
    <row r="83" spans="1:161" s="7" customFormat="1" ht="15" customHeight="1" x14ac:dyDescent="0.2">
      <c r="A83" s="22"/>
      <c r="B83" s="22"/>
      <c r="C83" s="22"/>
      <c r="D83" s="22"/>
      <c r="E83" s="22"/>
      <c r="F83" s="22"/>
      <c r="G83" s="2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</row>
    <row r="84" spans="1:161" s="4" customFormat="1" ht="24.75" customHeight="1" x14ac:dyDescent="0.2">
      <c r="A84" s="8" t="s">
        <v>129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113">
        <f>EO13+CM35+CJ47+CJ66+CJ80+CJ55</f>
        <v>2100348</v>
      </c>
      <c r="BX84" s="114"/>
      <c r="BY84" s="114"/>
      <c r="BZ84" s="114"/>
      <c r="CA84" s="114"/>
      <c r="CB84" s="114"/>
      <c r="CC84" s="114"/>
      <c r="CD84" s="114"/>
      <c r="CE84" s="114"/>
      <c r="CF84" s="114"/>
      <c r="CG84" s="114"/>
      <c r="CH84" s="114"/>
      <c r="CI84" s="114"/>
      <c r="CJ84" s="114"/>
      <c r="CK84" s="114"/>
      <c r="CL84" s="114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</row>
    <row r="85" spans="1:161" ht="13.5" customHeight="1" x14ac:dyDescent="0.2">
      <c r="A85" s="107"/>
      <c r="B85" s="107"/>
      <c r="C85" s="107"/>
      <c r="D85" s="107"/>
      <c r="E85" s="107"/>
      <c r="F85" s="107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  <c r="BH85" s="108"/>
      <c r="BI85" s="108"/>
      <c r="BJ85" s="108"/>
      <c r="BK85" s="108"/>
      <c r="BL85" s="108"/>
      <c r="BM85" s="108"/>
      <c r="BN85" s="108"/>
      <c r="BO85" s="108"/>
      <c r="BP85" s="108"/>
      <c r="BQ85" s="108"/>
      <c r="BR85" s="108"/>
      <c r="BS85" s="108"/>
      <c r="BT85" s="108"/>
      <c r="BU85" s="108"/>
      <c r="BV85" s="108"/>
      <c r="BW85" s="109"/>
      <c r="BX85" s="109"/>
      <c r="BY85" s="109"/>
      <c r="BZ85" s="109"/>
      <c r="CA85" s="109"/>
      <c r="CB85" s="109"/>
      <c r="CC85" s="109"/>
      <c r="CD85" s="109"/>
      <c r="CE85" s="109"/>
      <c r="CF85" s="109"/>
      <c r="CG85" s="109"/>
      <c r="CH85" s="109"/>
      <c r="CI85" s="109"/>
      <c r="CJ85" s="109"/>
      <c r="CK85" s="109"/>
      <c r="CL85" s="109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</row>
    <row r="86" spans="1:161" ht="13.5" customHeight="1" x14ac:dyDescent="0.2">
      <c r="A86" s="107"/>
      <c r="B86" s="107"/>
      <c r="C86" s="107"/>
      <c r="D86" s="107"/>
      <c r="E86" s="107"/>
      <c r="F86" s="107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  <c r="BH86" s="108"/>
      <c r="BI86" s="108"/>
      <c r="BJ86" s="108"/>
      <c r="BK86" s="108"/>
      <c r="BL86" s="108"/>
      <c r="BM86" s="108"/>
      <c r="BN86" s="108"/>
      <c r="BO86" s="108"/>
      <c r="BP86" s="108"/>
      <c r="BQ86" s="108"/>
      <c r="BR86" s="108"/>
      <c r="BS86" s="108"/>
      <c r="BT86" s="108"/>
      <c r="BU86" s="108"/>
      <c r="BV86" s="108"/>
      <c r="BW86" s="109"/>
      <c r="BX86" s="109"/>
      <c r="BY86" s="109"/>
      <c r="BZ86" s="109"/>
      <c r="CA86" s="109"/>
      <c r="CB86" s="109"/>
      <c r="CC86" s="109"/>
      <c r="CD86" s="109"/>
      <c r="CE86" s="109"/>
      <c r="CF86" s="109"/>
      <c r="CG86" s="109"/>
      <c r="CH86" s="109"/>
      <c r="CI86" s="109"/>
      <c r="CJ86" s="109"/>
      <c r="CK86" s="109"/>
      <c r="CL86" s="109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</row>
    <row r="87" spans="1:161" ht="13.5" customHeight="1" x14ac:dyDescent="0.2">
      <c r="A87" s="107"/>
      <c r="B87" s="107"/>
      <c r="C87" s="107"/>
      <c r="D87" s="107"/>
      <c r="E87" s="107"/>
      <c r="F87" s="107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  <c r="BH87" s="108"/>
      <c r="BI87" s="108"/>
      <c r="BJ87" s="108"/>
      <c r="BK87" s="108"/>
      <c r="BL87" s="108"/>
      <c r="BM87" s="108"/>
      <c r="BN87" s="108"/>
      <c r="BO87" s="108"/>
      <c r="BP87" s="108"/>
      <c r="BQ87" s="108"/>
      <c r="BR87" s="108"/>
      <c r="BS87" s="108"/>
      <c r="BT87" s="108"/>
      <c r="BU87" s="108"/>
      <c r="BV87" s="108"/>
      <c r="BW87" s="109"/>
      <c r="BX87" s="109"/>
      <c r="BY87" s="109"/>
      <c r="BZ87" s="109"/>
      <c r="CA87" s="109"/>
      <c r="CB87" s="109"/>
      <c r="CC87" s="109"/>
      <c r="CD87" s="109"/>
      <c r="CE87" s="109"/>
      <c r="CF87" s="109"/>
      <c r="CG87" s="109"/>
      <c r="CH87" s="109"/>
      <c r="CI87" s="109"/>
      <c r="CJ87" s="109"/>
      <c r="CK87" s="109"/>
      <c r="CL87" s="109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</row>
  </sheetData>
  <mergeCells count="264">
    <mergeCell ref="A80:G80"/>
    <mergeCell ref="H80:BC80"/>
    <mergeCell ref="BD80:BS80"/>
    <mergeCell ref="BT80:CI80"/>
    <mergeCell ref="CJ80:DA80"/>
    <mergeCell ref="A63:G63"/>
    <mergeCell ref="H63:BS63"/>
    <mergeCell ref="BT63:CI63"/>
    <mergeCell ref="CJ63:DA63"/>
    <mergeCell ref="A65:G65"/>
    <mergeCell ref="H65:BS65"/>
    <mergeCell ref="BT65:CI65"/>
    <mergeCell ref="CJ65:DA65"/>
    <mergeCell ref="A75:G75"/>
    <mergeCell ref="H75:BC75"/>
    <mergeCell ref="BD75:BS75"/>
    <mergeCell ref="BT75:CI75"/>
    <mergeCell ref="CJ75:DA75"/>
    <mergeCell ref="A79:G79"/>
    <mergeCell ref="H79:BC79"/>
    <mergeCell ref="BD79:BS79"/>
    <mergeCell ref="BT79:CI79"/>
    <mergeCell ref="CJ79:DA79"/>
    <mergeCell ref="BT72:CI72"/>
    <mergeCell ref="A66:G66"/>
    <mergeCell ref="H66:BS66"/>
    <mergeCell ref="BT66:CI66"/>
    <mergeCell ref="CJ66:DA66"/>
    <mergeCell ref="A58:DA58"/>
    <mergeCell ref="A46:G46"/>
    <mergeCell ref="H46:BC46"/>
    <mergeCell ref="BD46:BS46"/>
    <mergeCell ref="BT46:CI46"/>
    <mergeCell ref="CJ46:DA46"/>
    <mergeCell ref="A64:G64"/>
    <mergeCell ref="H64:BS64"/>
    <mergeCell ref="BT64:CI64"/>
    <mergeCell ref="CJ64:DA64"/>
    <mergeCell ref="A60:DA60"/>
    <mergeCell ref="A62:G62"/>
    <mergeCell ref="H62:BS62"/>
    <mergeCell ref="BT62:CI62"/>
    <mergeCell ref="CJ62:DA62"/>
    <mergeCell ref="A47:G47"/>
    <mergeCell ref="H47:BC47"/>
    <mergeCell ref="BD47:BS47"/>
    <mergeCell ref="BT47:CI47"/>
    <mergeCell ref="CJ47:DA47"/>
    <mergeCell ref="CJ72:DA72"/>
    <mergeCell ref="A73:G73"/>
    <mergeCell ref="H73:BC73"/>
    <mergeCell ref="BD73:BS73"/>
    <mergeCell ref="BT73:CI73"/>
    <mergeCell ref="CJ73:DA73"/>
    <mergeCell ref="A74:G74"/>
    <mergeCell ref="H74:BC74"/>
    <mergeCell ref="BD74:BS74"/>
    <mergeCell ref="BT74:CI74"/>
    <mergeCell ref="CJ74:DA74"/>
    <mergeCell ref="A87:F87"/>
    <mergeCell ref="G87:BV87"/>
    <mergeCell ref="BW87:CL87"/>
    <mergeCell ref="A85:F85"/>
    <mergeCell ref="G85:BV85"/>
    <mergeCell ref="BW85:CL85"/>
    <mergeCell ref="A86:F86"/>
    <mergeCell ref="G86:BV86"/>
    <mergeCell ref="BW86:CL86"/>
    <mergeCell ref="BW84:CL84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DY6:EN8"/>
    <mergeCell ref="EO6:FE8"/>
    <mergeCell ref="AO7:BE8"/>
    <mergeCell ref="BF7:DH7"/>
    <mergeCell ref="A69:DA69"/>
    <mergeCell ref="A71:G71"/>
    <mergeCell ref="H71:BC71"/>
    <mergeCell ref="BD71:BS71"/>
    <mergeCell ref="BT71:CI71"/>
    <mergeCell ref="CJ71:DA71"/>
    <mergeCell ref="A72:G72"/>
    <mergeCell ref="H72:BC72"/>
    <mergeCell ref="BD72:BS72"/>
    <mergeCell ref="A10:FE10"/>
    <mergeCell ref="DI9:DX9"/>
    <mergeCell ref="DY9:EN9"/>
    <mergeCell ref="EO9:FE9"/>
    <mergeCell ref="BF8:BW8"/>
    <mergeCell ref="BX8:CP8"/>
    <mergeCell ref="CQ8:DH8"/>
    <mergeCell ref="A9:F9"/>
    <mergeCell ref="G9:X9"/>
    <mergeCell ref="Y9:AN9"/>
    <mergeCell ref="AO9:BE9"/>
    <mergeCell ref="BF9:BW9"/>
    <mergeCell ref="BX9:CP9"/>
    <mergeCell ref="CQ9:DH9"/>
    <mergeCell ref="BX11:CP11"/>
    <mergeCell ref="CQ11:DH11"/>
    <mergeCell ref="DI11:DX11"/>
    <mergeCell ref="DY11:EN11"/>
    <mergeCell ref="EO11:FE11"/>
    <mergeCell ref="A11:F11"/>
    <mergeCell ref="G11:X11"/>
    <mergeCell ref="Y11:AN11"/>
    <mergeCell ref="AO11:BE11"/>
    <mergeCell ref="BF11:BW11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DI13:DX13"/>
    <mergeCell ref="DY13:EN13"/>
    <mergeCell ref="EO13:FE13"/>
    <mergeCell ref="A12:X12"/>
    <mergeCell ref="Y12:AN12"/>
    <mergeCell ref="AO12:BE12"/>
    <mergeCell ref="BF12:BW12"/>
    <mergeCell ref="BX12:CP12"/>
    <mergeCell ref="A19:F19"/>
    <mergeCell ref="G19:BV19"/>
    <mergeCell ref="BW19:CL19"/>
    <mergeCell ref="CM19:DA19"/>
    <mergeCell ref="A20:F20"/>
    <mergeCell ref="H20:BV20"/>
    <mergeCell ref="BW20:CL20"/>
    <mergeCell ref="CM20:DA20"/>
    <mergeCell ref="A16:DA16"/>
    <mergeCell ref="A18:F18"/>
    <mergeCell ref="G18:BV18"/>
    <mergeCell ref="BW18:CL18"/>
    <mergeCell ref="CM18:DA18"/>
    <mergeCell ref="A23:F23"/>
    <mergeCell ref="H23:BV23"/>
    <mergeCell ref="BW23:CL23"/>
    <mergeCell ref="CM23:DA23"/>
    <mergeCell ref="A24:F24"/>
    <mergeCell ref="H24:BV24"/>
    <mergeCell ref="BW24:CL24"/>
    <mergeCell ref="CM24:DA24"/>
    <mergeCell ref="A21:F22"/>
    <mergeCell ref="H21:BV21"/>
    <mergeCell ref="BW21:CL22"/>
    <mergeCell ref="CM21:DA22"/>
    <mergeCell ref="H22:BV22"/>
    <mergeCell ref="A28:F28"/>
    <mergeCell ref="H28:BV28"/>
    <mergeCell ref="BW28:CL28"/>
    <mergeCell ref="CM28:DA28"/>
    <mergeCell ref="A29:F29"/>
    <mergeCell ref="H29:BV29"/>
    <mergeCell ref="BW29:CL29"/>
    <mergeCell ref="CM29:DA29"/>
    <mergeCell ref="A25:F25"/>
    <mergeCell ref="H25:BV25"/>
    <mergeCell ref="BW25:CL25"/>
    <mergeCell ref="CM25:DA25"/>
    <mergeCell ref="A26:F27"/>
    <mergeCell ref="H26:BV26"/>
    <mergeCell ref="BW26:CL27"/>
    <mergeCell ref="CM26:DA27"/>
    <mergeCell ref="H27:BV27"/>
    <mergeCell ref="A32:F32"/>
    <mergeCell ref="H32:BV32"/>
    <mergeCell ref="BW32:CL32"/>
    <mergeCell ref="CM32:DA32"/>
    <mergeCell ref="A33:F33"/>
    <mergeCell ref="G33:BV33"/>
    <mergeCell ref="BW33:CL33"/>
    <mergeCell ref="CM33:DA33"/>
    <mergeCell ref="A30:F30"/>
    <mergeCell ref="H30:BV30"/>
    <mergeCell ref="BW30:CL30"/>
    <mergeCell ref="CM30:DA30"/>
    <mergeCell ref="A31:F31"/>
    <mergeCell ref="H31:BV31"/>
    <mergeCell ref="BW31:CL31"/>
    <mergeCell ref="CM31:DA31"/>
    <mergeCell ref="A35:F35"/>
    <mergeCell ref="G35:BV35"/>
    <mergeCell ref="BW35:CL35"/>
    <mergeCell ref="CM35:DA35"/>
    <mergeCell ref="A37:DA37"/>
    <mergeCell ref="A34:F34"/>
    <mergeCell ref="G34:BV34"/>
    <mergeCell ref="BW34:CL34"/>
    <mergeCell ref="CM34:DA34"/>
    <mergeCell ref="A42:G42"/>
    <mergeCell ref="H42:BC42"/>
    <mergeCell ref="BD42:BS42"/>
    <mergeCell ref="BT42:CI42"/>
    <mergeCell ref="CJ42:DA42"/>
    <mergeCell ref="A39:DA39"/>
    <mergeCell ref="A41:G41"/>
    <mergeCell ref="H41:BC41"/>
    <mergeCell ref="BD41:BS41"/>
    <mergeCell ref="BT41:CI41"/>
    <mergeCell ref="CJ41:DA41"/>
    <mergeCell ref="A45:G45"/>
    <mergeCell ref="H45:BC45"/>
    <mergeCell ref="BD45:BS45"/>
    <mergeCell ref="BT45:CI45"/>
    <mergeCell ref="CJ45:DA45"/>
    <mergeCell ref="A43:G43"/>
    <mergeCell ref="H43:BC43"/>
    <mergeCell ref="BD43:BS43"/>
    <mergeCell ref="BT43:CI43"/>
    <mergeCell ref="CJ43:DA43"/>
    <mergeCell ref="A44:G44"/>
    <mergeCell ref="H44:BC44"/>
    <mergeCell ref="BD44:BS44"/>
    <mergeCell ref="BT44:CI44"/>
    <mergeCell ref="CJ44:DA44"/>
    <mergeCell ref="A78:G78"/>
    <mergeCell ref="H78:BC78"/>
    <mergeCell ref="BD78:BS78"/>
    <mergeCell ref="BT78:CI78"/>
    <mergeCell ref="CJ78:DA78"/>
    <mergeCell ref="A76:G76"/>
    <mergeCell ref="H76:BC76"/>
    <mergeCell ref="BD76:BS76"/>
    <mergeCell ref="BT76:CI76"/>
    <mergeCell ref="CJ76:DA76"/>
    <mergeCell ref="A77:G77"/>
    <mergeCell ref="H77:BC77"/>
    <mergeCell ref="BD77:BS77"/>
    <mergeCell ref="BT77:CI77"/>
    <mergeCell ref="CJ77:DA77"/>
    <mergeCell ref="A49:DA49"/>
    <mergeCell ref="A51:G51"/>
    <mergeCell ref="H51:BS51"/>
    <mergeCell ref="BT51:CI51"/>
    <mergeCell ref="CJ51:DA51"/>
    <mergeCell ref="A52:G52"/>
    <mergeCell ref="H52:BS52"/>
    <mergeCell ref="BT52:CI52"/>
    <mergeCell ref="CJ52:DA52"/>
    <mergeCell ref="A53:G53"/>
    <mergeCell ref="H53:BS53"/>
    <mergeCell ref="BT53:CI53"/>
    <mergeCell ref="CJ53:DA53"/>
    <mergeCell ref="A54:G54"/>
    <mergeCell ref="H54:BS54"/>
    <mergeCell ref="A55:G55"/>
    <mergeCell ref="H55:BS55"/>
    <mergeCell ref="BT55:CI55"/>
    <mergeCell ref="CJ55:DA55"/>
    <mergeCell ref="BT54:CI54"/>
    <mergeCell ref="CJ54:DA54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МБ</vt:lpstr>
      <vt:lpstr>ОБ</vt:lpstr>
      <vt:lpstr>2</vt:lpstr>
      <vt:lpstr>5</vt:lpstr>
      <vt:lpstr>'2'!Область_печати</vt:lpstr>
      <vt:lpstr>'5'!Область_печати</vt:lpstr>
      <vt:lpstr>МБ!Область_печати</vt:lpstr>
      <vt:lpstr>ОБ!Область_печати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2023-10-02T11:48:08Z</cp:lastPrinted>
  <dcterms:created xsi:type="dcterms:W3CDTF">2019-09-13T06:39:05Z</dcterms:created>
  <dcterms:modified xsi:type="dcterms:W3CDTF">2024-01-11T11:30:23Z</dcterms:modified>
</cp:coreProperties>
</file>