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55" windowWidth="18795" windowHeight="6225"/>
  </bookViews>
  <sheets>
    <sheet name="МБ" sheetId="1" r:id="rId1"/>
    <sheet name="ОБ" sheetId="2" r:id="rId2"/>
    <sheet name="2" sheetId="5" r:id="rId3"/>
    <sheet name="5" sheetId="3" r:id="rId4"/>
  </sheets>
  <definedNames>
    <definedName name="_xlnm.Print_Area" localSheetId="2">'2'!$A$1:$FE$68</definedName>
    <definedName name="_xlnm.Print_Area" localSheetId="3">'5'!$A$1:$FE$90</definedName>
    <definedName name="_xlnm.Print_Area" localSheetId="0">МБ!$A$1:$FE$176</definedName>
    <definedName name="_xlnm.Print_Area" localSheetId="1">ОБ!$A$1:$FE$113</definedName>
  </definedNames>
  <calcPr calcId="145621"/>
</workbook>
</file>

<file path=xl/calcChain.xml><?xml version="1.0" encoding="utf-8"?>
<calcChain xmlns="http://schemas.openxmlformats.org/spreadsheetml/2006/main">
  <c r="CJ56" i="5" l="1"/>
  <c r="CE46" i="5"/>
  <c r="CJ45" i="3" l="1"/>
  <c r="CJ23" i="1" l="1"/>
  <c r="CJ167" i="1" l="1"/>
  <c r="EO11" i="5" l="1"/>
  <c r="CL99" i="1"/>
  <c r="EO12" i="1"/>
  <c r="EO14" i="2"/>
  <c r="EO13" i="2"/>
  <c r="EO11" i="2"/>
  <c r="AO14" i="2"/>
  <c r="EO11" i="3"/>
  <c r="CE74" i="1" l="1"/>
  <c r="CM47" i="2" l="1"/>
  <c r="CM25" i="3" l="1"/>
  <c r="CJ77" i="2" l="1"/>
  <c r="CJ57" i="5" l="1"/>
  <c r="CJ82" i="3" l="1"/>
  <c r="CJ57" i="3"/>
  <c r="CE48" i="5" l="1"/>
  <c r="CM20" i="5"/>
  <c r="AO11" i="5"/>
  <c r="CM33" i="5" l="1"/>
  <c r="EO12" i="5"/>
  <c r="EO13" i="5" s="1"/>
  <c r="BW64" i="5" s="1"/>
  <c r="CL103" i="1"/>
  <c r="CJ47" i="3" l="1"/>
  <c r="CJ68" i="3" l="1"/>
  <c r="CM20" i="3" l="1"/>
  <c r="AO11" i="3"/>
  <c r="EO12" i="3" l="1"/>
  <c r="EO13" i="3" s="1"/>
  <c r="BW86" i="3" s="1"/>
  <c r="CM33" i="3"/>
  <c r="CJ25" i="2" l="1"/>
  <c r="CL122" i="1"/>
  <c r="CM37" i="1"/>
  <c r="CJ98" i="2" l="1"/>
  <c r="CJ161" i="1" l="1"/>
  <c r="CJ145" i="1"/>
  <c r="CJ171" i="1" l="1"/>
  <c r="CM42" i="1" l="1"/>
  <c r="CM50" i="1" s="1"/>
  <c r="AO12" i="1" l="1"/>
  <c r="AO11" i="1"/>
  <c r="EO11" i="1" s="1"/>
  <c r="EO13" i="1" l="1"/>
  <c r="EO14" i="1" s="1"/>
  <c r="CJ107" i="2"/>
  <c r="BW109" i="2" s="1"/>
  <c r="CM42" i="2"/>
  <c r="CM55" i="2" s="1"/>
  <c r="BW173" i="1" l="1"/>
  <c r="AO11" i="2"/>
  <c r="AO12" i="2"/>
  <c r="EO12" i="2" s="1"/>
  <c r="AO13" i="2"/>
  <c r="EO15" i="2" l="1"/>
  <c r="EO16" i="2" s="1"/>
</calcChain>
</file>

<file path=xl/sharedStrings.xml><?xml version="1.0" encoding="utf-8"?>
<sst xmlns="http://schemas.openxmlformats.org/spreadsheetml/2006/main" count="691" uniqueCount="192">
  <si>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</si>
  <si>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</si>
  <si>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</si>
  <si>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</si>
  <si>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</si>
  <si>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</si>
  <si>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</si>
  <si>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</si>
  <si>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</si>
  <si>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</si>
  <si>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</si>
  <si>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</si>
  <si>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</si>
  <si>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</si>
  <si>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</si>
  <si>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</si>
  <si>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</si>
  <si>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</si>
  <si>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</si>
  <si>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</si>
  <si>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</si>
  <si>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</si>
  <si>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</si>
  <si>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</si>
  <si>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</si>
  <si>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</si>
  <si>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</si>
  <si>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</si>
  <si>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</si>
  <si>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</si>
  <si>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</si>
  <si>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</si>
  <si>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</si>
  <si>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</si>
  <si>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</si>
  <si>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</si>
  <si>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</si>
  <si>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</si>
  <si>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</si>
  <si>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</si>
  <si>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</si>
  <si>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</si>
  <si>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</si>
  <si>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</si>
  <si>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</si>
  <si>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</si>
  <si>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</si>
  <si>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</si>
  <si>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</si>
  <si>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</si>
  <si>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</si>
  <si>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</si>
  <si>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</si>
  <si>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</si>
  <si>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</si>
  <si>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</si>
  <si>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</si>
  <si>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</si>
  <si>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</si>
  <si>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</si>
  <si>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</si>
  <si>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</si>
  <si>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</si>
  <si>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</si>
  <si>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</si>
  <si>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</si>
  <si>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</si>
  <si>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</si>
  <si>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</si>
  <si>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</si>
  <si>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</si>
  <si>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</si>
  <si>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</si>
  <si>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</si>
  <si>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</si>
  <si>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</si>
  <si>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</si>
  <si>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</si>
  <si>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</si>
  <si>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</si>
  <si>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</si>
  <si>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</si>
  <si>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</si>
  <si>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</si>
  <si>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</si>
  <si>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</si>
  <si>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</si>
  <si>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</si>
  <si>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</si>
  <si>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</si>
  <si>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</si>
  <si>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</si>
  <si>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</si>
  <si>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</si>
  <si>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</si>
  <si>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</si>
  <si>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</si>
  <si>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</si>
  <si>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</si>
  <si>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</si>
  <si>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</si>
  <si>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Районный и северный коэффициент</t>
  </si>
  <si>
    <t>школа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</si>
  <si>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</si>
  <si>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</si>
  <si>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</si>
  <si>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</si>
  <si>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</si>
  <si>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</si>
  <si>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</si>
  <si>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</si>
  <si>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</si>
  <si>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</si>
  <si>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</si>
  <si>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</si>
  <si>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</si>
  <si>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</si>
  <si>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</si>
  <si>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</si>
  <si>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</si>
  <si>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</si>
  <si>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</si>
  <si>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</si>
  <si>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</si>
  <si>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</si>
  <si>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</si>
  <si>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</si>
  <si>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</si>
  <si>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</si>
  <si>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</si>
  <si>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</si>
  <si>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</si>
  <si>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>Прочие материальные запасы</t>
  </si>
  <si>
    <t xml:space="preserve">Субсидия на выполнение муниципального задания (местный бюджет) 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</si>
  <si>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</si>
  <si>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</si>
  <si>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</si>
  <si>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</si>
  <si>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</si>
  <si>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</si>
  <si>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</si>
  <si>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</si>
  <si>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</si>
  <si>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</si>
  <si>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</si>
  <si>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</si>
  <si>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</si>
  <si>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</si>
  <si>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</si>
  <si>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</si>
  <si>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</si>
  <si>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</si>
  <si>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</si>
  <si>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</si>
  <si>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</si>
  <si>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</si>
  <si>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</si>
  <si>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</si>
  <si>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</si>
  <si>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</si>
  <si>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</si>
  <si>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</si>
  <si>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</si>
  <si>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</si>
  <si>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</si>
  <si>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</si>
  <si>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</si>
  <si>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10</t>
  </si>
  <si>
    <t>Техническое присоединение к эл.сетям</t>
  </si>
  <si>
    <t>Приобретение призов и грамот</t>
  </si>
  <si>
    <t>ТБО</t>
  </si>
  <si>
    <t>Предрейсовый осмотр</t>
  </si>
  <si>
    <t>2. Расчет (обоснование) расходов на уплату налогов, сборов и иных платежей</t>
  </si>
  <si>
    <t>Уплата прочих платежей</t>
  </si>
  <si>
    <t>3. Расчет (обоснование) расходов на приобретение основных средств, материальных запасов</t>
  </si>
  <si>
    <t xml:space="preserve">Приобретение продуктов для горячего питания </t>
  </si>
  <si>
    <t>Приносящая доход деятельность</t>
  </si>
  <si>
    <t>Укрепление МТБ</t>
  </si>
  <si>
    <t>2.6. Расчет (обоснование) расходов на оплату прочих работ, услуг</t>
  </si>
  <si>
    <t>проезд участника</t>
  </si>
  <si>
    <t>Материальные запасы</t>
  </si>
  <si>
    <t>1.6. Расчеты (обоснования) расходов на социальные и иные выплаты населению</t>
  </si>
  <si>
    <t>по ставке 30,0%</t>
  </si>
  <si>
    <t>Возврат</t>
  </si>
  <si>
    <t>Техническая диагностика ОС</t>
  </si>
  <si>
    <t>Лицензия на программ.обеспечение</t>
  </si>
  <si>
    <t>ДГПХ</t>
  </si>
  <si>
    <t>Устранение предписаня</t>
  </si>
  <si>
    <t>Программа "Поморье"</t>
  </si>
  <si>
    <t>Приобретение аттестатов</t>
  </si>
  <si>
    <t>Дератизация барьерная</t>
  </si>
  <si>
    <t>Проведение лабораторных исследований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</si>
</sst>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/>
    </xf>
    <xf numFmtId="0" fontId="1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6"/>
  <sheetViews>
    <sheetView tabSelected="1" topLeftCell="A163" zoomScaleNormal="100" zoomScaleSheetLayoutView="100" workbookViewId="0">
      <selection activeCell="DM25" sqref="DM25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7" t="s">
        <v>133</v>
      </c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</row>
    <row r="3" spans="1:161" s="3" customFormat="1" ht="15.75" x14ac:dyDescent="0.25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</row>
    <row r="4" spans="1:161" s="2" customFormat="1" ht="15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</row>
    <row r="5" spans="1:161" s="2" customFormat="1" ht="1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</row>
    <row r="6" spans="1:161" s="5" customFormat="1" ht="13.5" customHeight="1" x14ac:dyDescent="0.2">
      <c r="A6" s="54" t="s">
        <v>4</v>
      </c>
      <c r="B6" s="55"/>
      <c r="C6" s="55"/>
      <c r="D6" s="55"/>
      <c r="E6" s="55"/>
      <c r="F6" s="56"/>
      <c r="G6" s="54" t="s">
        <v>5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6"/>
      <c r="Y6" s="54" t="s">
        <v>6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6"/>
      <c r="AO6" s="81" t="s">
        <v>7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3"/>
      <c r="DI6" s="54" t="s">
        <v>8</v>
      </c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6"/>
      <c r="DY6" s="54" t="s">
        <v>101</v>
      </c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6"/>
      <c r="EO6" s="54" t="s">
        <v>9</v>
      </c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6"/>
    </row>
    <row r="7" spans="1:161" s="5" customFormat="1" ht="13.5" customHeight="1" x14ac:dyDescent="0.2">
      <c r="A7" s="76"/>
      <c r="B7" s="77"/>
      <c r="C7" s="77"/>
      <c r="D7" s="77"/>
      <c r="E7" s="77"/>
      <c r="F7" s="78"/>
      <c r="G7" s="7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8"/>
      <c r="Y7" s="76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8"/>
      <c r="AO7" s="54" t="s">
        <v>10</v>
      </c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6"/>
      <c r="BF7" s="81" t="s">
        <v>11</v>
      </c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3"/>
      <c r="DI7" s="76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8"/>
      <c r="DY7" s="76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8"/>
      <c r="EO7" s="76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8"/>
    </row>
    <row r="8" spans="1:161" s="5" customFormat="1" ht="39.75" customHeight="1" x14ac:dyDescent="0.2">
      <c r="A8" s="73"/>
      <c r="B8" s="74"/>
      <c r="C8" s="74"/>
      <c r="D8" s="74"/>
      <c r="E8" s="74"/>
      <c r="F8" s="75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73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9" t="s">
        <v>12</v>
      </c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 t="s">
        <v>13</v>
      </c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 t="s">
        <v>14</v>
      </c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3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5"/>
      <c r="DY8" s="73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5"/>
      <c r="EO8" s="73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5"/>
    </row>
    <row r="9" spans="1:161" s="6" customFormat="1" x14ac:dyDescent="0.2">
      <c r="A9" s="65">
        <v>1</v>
      </c>
      <c r="B9" s="65"/>
      <c r="C9" s="65"/>
      <c r="D9" s="65"/>
      <c r="E9" s="65"/>
      <c r="F9" s="65"/>
      <c r="G9" s="65">
        <v>2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>
        <v>3</v>
      </c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>
        <v>4</v>
      </c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>
        <v>5</v>
      </c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>
        <v>6</v>
      </c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>
        <v>7</v>
      </c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>
        <v>8</v>
      </c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>
        <v>9</v>
      </c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>
        <v>10</v>
      </c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</row>
    <row r="10" spans="1:161" s="7" customFormat="1" ht="15" customHeight="1" x14ac:dyDescent="0.2">
      <c r="A10" s="84" t="s">
        <v>102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6"/>
    </row>
    <row r="11" spans="1:161" s="7" customFormat="1" ht="15" customHeight="1" x14ac:dyDescent="0.2">
      <c r="A11" s="59" t="s">
        <v>17</v>
      </c>
      <c r="B11" s="59"/>
      <c r="C11" s="59"/>
      <c r="D11" s="59"/>
      <c r="E11" s="59"/>
      <c r="F11" s="59"/>
      <c r="G11" s="69" t="s">
        <v>21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57">
        <v>0.25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>
        <f>BF11+CQ11</f>
        <v>22440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>
        <v>6931</v>
      </c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>
        <v>15509</v>
      </c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>
        <v>1.7</v>
      </c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8">
        <f>AO11*Y11*DY11*12</f>
        <v>114444</v>
      </c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</row>
    <row r="12" spans="1:161" s="7" customFormat="1" ht="24" customHeight="1" x14ac:dyDescent="0.2">
      <c r="A12" s="59" t="s">
        <v>18</v>
      </c>
      <c r="B12" s="59"/>
      <c r="C12" s="59"/>
      <c r="D12" s="59"/>
      <c r="E12" s="59"/>
      <c r="F12" s="59"/>
      <c r="G12" s="69" t="s">
        <v>24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57">
        <v>5.35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>
        <f>BF12+BX12+CQ12</f>
        <v>25539</v>
      </c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>
        <v>5865</v>
      </c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>
        <v>5144</v>
      </c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>
        <v>14530</v>
      </c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>
        <v>1.7</v>
      </c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8">
        <f>AO12*Y12*DY12*12-80.75</f>
        <v>2787245.71</v>
      </c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</row>
    <row r="13" spans="1:161" s="7" customFormat="1" ht="15" customHeight="1" x14ac:dyDescent="0.2">
      <c r="A13" s="87" t="s">
        <v>103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2"/>
      <c r="Y13" s="57" t="s">
        <v>16</v>
      </c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 t="s">
        <v>16</v>
      </c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 t="s">
        <v>16</v>
      </c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 t="s">
        <v>16</v>
      </c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 t="s">
        <v>16</v>
      </c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 t="s">
        <v>16</v>
      </c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8">
        <f>EO11+EO12</f>
        <v>2901689.71</v>
      </c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</row>
    <row r="14" spans="1:161" s="7" customFormat="1" ht="15" customHeight="1" x14ac:dyDescent="0.2">
      <c r="A14" s="87" t="s">
        <v>104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2"/>
      <c r="Y14" s="57" t="s">
        <v>16</v>
      </c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 t="s">
        <v>16</v>
      </c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 t="s">
        <v>16</v>
      </c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 t="s">
        <v>16</v>
      </c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 t="s">
        <v>16</v>
      </c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 t="s">
        <v>16</v>
      </c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8">
        <f>EO13</f>
        <v>2901689.71</v>
      </c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</row>
    <row r="16" spans="1:161" s="4" customFormat="1" ht="14.25" x14ac:dyDescent="0.2">
      <c r="A16" s="53" t="s">
        <v>25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</row>
    <row r="17" spans="1:105" s="2" customFormat="1" ht="10.5" customHeight="1" x14ac:dyDescent="0.25"/>
    <row r="18" spans="1:105" s="5" customFormat="1" ht="45" customHeight="1" x14ac:dyDescent="0.2">
      <c r="A18" s="54" t="s">
        <v>4</v>
      </c>
      <c r="B18" s="55"/>
      <c r="C18" s="55"/>
      <c r="D18" s="55"/>
      <c r="E18" s="55"/>
      <c r="F18" s="56"/>
      <c r="G18" s="54" t="s">
        <v>26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6"/>
      <c r="AE18" s="54" t="s">
        <v>27</v>
      </c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6"/>
      <c r="BD18" s="54" t="s">
        <v>28</v>
      </c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6"/>
      <c r="BT18" s="54" t="s">
        <v>29</v>
      </c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6"/>
      <c r="CJ18" s="54" t="s">
        <v>30</v>
      </c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6"/>
    </row>
    <row r="19" spans="1:105" s="6" customFormat="1" x14ac:dyDescent="0.2">
      <c r="A19" s="65">
        <v>1</v>
      </c>
      <c r="B19" s="65"/>
      <c r="C19" s="65"/>
      <c r="D19" s="65"/>
      <c r="E19" s="65"/>
      <c r="F19" s="65"/>
      <c r="G19" s="65">
        <v>2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>
        <v>3</v>
      </c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>
        <v>4</v>
      </c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>
        <v>5</v>
      </c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>
        <v>6</v>
      </c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</row>
    <row r="20" spans="1:105" s="7" customFormat="1" ht="15" customHeight="1" x14ac:dyDescent="0.2">
      <c r="A20" s="59" t="s">
        <v>17</v>
      </c>
      <c r="B20" s="59"/>
      <c r="C20" s="59"/>
      <c r="D20" s="59"/>
      <c r="E20" s="59"/>
      <c r="F20" s="59"/>
      <c r="G20" s="69" t="s">
        <v>105</v>
      </c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119">
        <v>0</v>
      </c>
      <c r="CK20" s="119"/>
      <c r="CL20" s="119"/>
      <c r="CM20" s="119"/>
      <c r="CN20" s="119"/>
      <c r="CO20" s="119"/>
      <c r="CP20" s="119"/>
      <c r="CQ20" s="119"/>
      <c r="CR20" s="119"/>
      <c r="CS20" s="119"/>
      <c r="CT20" s="119"/>
      <c r="CU20" s="119"/>
      <c r="CV20" s="119"/>
      <c r="CW20" s="119"/>
      <c r="CX20" s="119"/>
      <c r="CY20" s="119"/>
      <c r="CZ20" s="119"/>
      <c r="DA20" s="119"/>
    </row>
    <row r="21" spans="1:105" s="7" customFormat="1" ht="15" customHeight="1" x14ac:dyDescent="0.2">
      <c r="A21" s="59" t="s">
        <v>18</v>
      </c>
      <c r="B21" s="59"/>
      <c r="C21" s="59"/>
      <c r="D21" s="59"/>
      <c r="E21" s="59"/>
      <c r="F21" s="59"/>
      <c r="G21" s="69" t="s">
        <v>107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>
        <v>0</v>
      </c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</row>
    <row r="22" spans="1:105" s="7" customFormat="1" ht="15" customHeight="1" x14ac:dyDescent="0.2">
      <c r="A22" s="59" t="s">
        <v>19</v>
      </c>
      <c r="B22" s="59"/>
      <c r="C22" s="59"/>
      <c r="D22" s="59"/>
      <c r="E22" s="59"/>
      <c r="F22" s="59"/>
      <c r="G22" s="69" t="s">
        <v>106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57">
        <v>0</v>
      </c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>
        <v>0</v>
      </c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8">
        <v>0</v>
      </c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</row>
    <row r="23" spans="1:105" s="7" customFormat="1" ht="15" customHeight="1" x14ac:dyDescent="0.2">
      <c r="A23" s="59"/>
      <c r="B23" s="59"/>
      <c r="C23" s="59"/>
      <c r="D23" s="59"/>
      <c r="E23" s="59"/>
      <c r="F23" s="59"/>
      <c r="G23" s="71" t="s">
        <v>15</v>
      </c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2"/>
      <c r="AE23" s="57" t="s">
        <v>16</v>
      </c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 t="s">
        <v>16</v>
      </c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 t="s">
        <v>16</v>
      </c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8">
        <f>CJ20+CJ22</f>
        <v>0</v>
      </c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</row>
    <row r="24" spans="1:105" s="2" customFormat="1" ht="12" customHeight="1" x14ac:dyDescent="0.25"/>
    <row r="25" spans="1:105" s="4" customFormat="1" ht="14.25" x14ac:dyDescent="0.2">
      <c r="A25" s="53" t="s">
        <v>31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</row>
    <row r="26" spans="1:105" s="2" customFormat="1" ht="10.5" customHeight="1" x14ac:dyDescent="0.25"/>
    <row r="27" spans="1:105" s="5" customFormat="1" ht="55.5" customHeight="1" x14ac:dyDescent="0.2">
      <c r="A27" s="54" t="s">
        <v>4</v>
      </c>
      <c r="B27" s="55"/>
      <c r="C27" s="55"/>
      <c r="D27" s="55"/>
      <c r="E27" s="55"/>
      <c r="F27" s="56"/>
      <c r="G27" s="54" t="s">
        <v>26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6"/>
      <c r="AE27" s="54" t="s">
        <v>32</v>
      </c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6"/>
      <c r="AZ27" s="54" t="s">
        <v>33</v>
      </c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6"/>
      <c r="BR27" s="54" t="s">
        <v>34</v>
      </c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6"/>
      <c r="CJ27" s="54" t="s">
        <v>30</v>
      </c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6"/>
    </row>
    <row r="28" spans="1:105" s="6" customFormat="1" x14ac:dyDescent="0.2">
      <c r="A28" s="65">
        <v>1</v>
      </c>
      <c r="B28" s="65"/>
      <c r="C28" s="65"/>
      <c r="D28" s="65"/>
      <c r="E28" s="65"/>
      <c r="F28" s="65"/>
      <c r="G28" s="65">
        <v>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>
        <v>3</v>
      </c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>
        <v>4</v>
      </c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>
        <v>5</v>
      </c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>
        <v>6</v>
      </c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</row>
    <row r="29" spans="1:105" s="7" customFormat="1" ht="15" customHeight="1" x14ac:dyDescent="0.2">
      <c r="A29" s="59"/>
      <c r="B29" s="59"/>
      <c r="C29" s="59"/>
      <c r="D29" s="59"/>
      <c r="E29" s="59"/>
      <c r="F29" s="5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</row>
    <row r="30" spans="1:105" s="7" customFormat="1" ht="15" customHeight="1" x14ac:dyDescent="0.2">
      <c r="A30" s="59"/>
      <c r="B30" s="59"/>
      <c r="C30" s="59"/>
      <c r="D30" s="59"/>
      <c r="E30" s="59"/>
      <c r="F30" s="5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</row>
    <row r="31" spans="1:105" s="7" customFormat="1" ht="15" customHeight="1" x14ac:dyDescent="0.2">
      <c r="A31" s="59"/>
      <c r="B31" s="59"/>
      <c r="C31" s="59"/>
      <c r="D31" s="59"/>
      <c r="E31" s="59"/>
      <c r="F31" s="59"/>
      <c r="G31" s="71" t="s">
        <v>15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2"/>
      <c r="AE31" s="57" t="s">
        <v>16</v>
      </c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 t="s">
        <v>16</v>
      </c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 t="s">
        <v>16</v>
      </c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</row>
    <row r="32" spans="1:105" s="2" customFormat="1" ht="12" customHeight="1" x14ac:dyDescent="0.25"/>
    <row r="33" spans="1:105" s="4" customFormat="1" ht="41.25" customHeight="1" x14ac:dyDescent="0.2">
      <c r="A33" s="70" t="s">
        <v>35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</row>
    <row r="34" spans="1:105" s="2" customFormat="1" ht="10.5" customHeight="1" x14ac:dyDescent="0.25"/>
    <row r="35" spans="1:105" s="2" customFormat="1" ht="55.5" customHeight="1" x14ac:dyDescent="0.25">
      <c r="A35" s="54" t="s">
        <v>4</v>
      </c>
      <c r="B35" s="55"/>
      <c r="C35" s="55"/>
      <c r="D35" s="55"/>
      <c r="E35" s="55"/>
      <c r="F35" s="56"/>
      <c r="G35" s="54" t="s">
        <v>36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6"/>
      <c r="BW35" s="54" t="s">
        <v>37</v>
      </c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6"/>
      <c r="CM35" s="54" t="s">
        <v>38</v>
      </c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3"/>
    </row>
    <row r="36" spans="1:105" x14ac:dyDescent="0.2">
      <c r="A36" s="65">
        <v>1</v>
      </c>
      <c r="B36" s="65"/>
      <c r="C36" s="65"/>
      <c r="D36" s="65"/>
      <c r="E36" s="65"/>
      <c r="F36" s="65"/>
      <c r="G36" s="65">
        <v>2</v>
      </c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>
        <v>3</v>
      </c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>
        <v>4</v>
      </c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</row>
    <row r="37" spans="1:105" s="2" customFormat="1" ht="21.75" customHeight="1" x14ac:dyDescent="0.25">
      <c r="A37" s="59" t="s">
        <v>17</v>
      </c>
      <c r="B37" s="59"/>
      <c r="C37" s="59"/>
      <c r="D37" s="59"/>
      <c r="E37" s="59"/>
      <c r="F37" s="59"/>
      <c r="G37" s="9"/>
      <c r="H37" s="61" t="s">
        <v>39</v>
      </c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2"/>
      <c r="BW37" s="57" t="s">
        <v>16</v>
      </c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8">
        <f>CM38</f>
        <v>870506.91</v>
      </c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</row>
    <row r="38" spans="1:105" x14ac:dyDescent="0.2">
      <c r="A38" s="90" t="s">
        <v>40</v>
      </c>
      <c r="B38" s="91"/>
      <c r="C38" s="91"/>
      <c r="D38" s="91"/>
      <c r="E38" s="91"/>
      <c r="F38" s="92"/>
      <c r="G38" s="10"/>
      <c r="H38" s="96" t="s">
        <v>11</v>
      </c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7"/>
      <c r="BW38" s="98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  <c r="CK38" s="99"/>
      <c r="CL38" s="100"/>
      <c r="CM38" s="104">
        <v>870506.91</v>
      </c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6"/>
    </row>
    <row r="39" spans="1:105" x14ac:dyDescent="0.2">
      <c r="A39" s="93"/>
      <c r="B39" s="94"/>
      <c r="C39" s="94"/>
      <c r="D39" s="94"/>
      <c r="E39" s="94"/>
      <c r="F39" s="95"/>
      <c r="G39" s="11"/>
      <c r="H39" s="110" t="s">
        <v>182</v>
      </c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1"/>
      <c r="BW39" s="101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3"/>
      <c r="CM39" s="107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9"/>
    </row>
    <row r="40" spans="1:105" ht="13.5" customHeight="1" x14ac:dyDescent="0.2">
      <c r="A40" s="59" t="s">
        <v>41</v>
      </c>
      <c r="B40" s="59"/>
      <c r="C40" s="59"/>
      <c r="D40" s="59"/>
      <c r="E40" s="59"/>
      <c r="F40" s="59"/>
      <c r="G40" s="9"/>
      <c r="H40" s="88" t="s">
        <v>42</v>
      </c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9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</row>
    <row r="41" spans="1:105" ht="26.25" customHeight="1" x14ac:dyDescent="0.2">
      <c r="A41" s="59" t="s">
        <v>43</v>
      </c>
      <c r="B41" s="59"/>
      <c r="C41" s="59"/>
      <c r="D41" s="59"/>
      <c r="E41" s="59"/>
      <c r="F41" s="59"/>
      <c r="G41" s="9"/>
      <c r="H41" s="88" t="s">
        <v>44</v>
      </c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9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</row>
    <row r="42" spans="1:105" ht="26.25" customHeight="1" x14ac:dyDescent="0.2">
      <c r="A42" s="59" t="s">
        <v>18</v>
      </c>
      <c r="B42" s="59"/>
      <c r="C42" s="59"/>
      <c r="D42" s="59"/>
      <c r="E42" s="59"/>
      <c r="F42" s="59"/>
      <c r="G42" s="9"/>
      <c r="H42" s="61" t="s">
        <v>45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2"/>
      <c r="BW42" s="57" t="s">
        <v>16</v>
      </c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8">
        <f>CM43+CM46</f>
        <v>5803.38</v>
      </c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</row>
    <row r="43" spans="1:105" x14ac:dyDescent="0.2">
      <c r="A43" s="90" t="s">
        <v>46</v>
      </c>
      <c r="B43" s="91"/>
      <c r="C43" s="91"/>
      <c r="D43" s="91"/>
      <c r="E43" s="91"/>
      <c r="F43" s="92"/>
      <c r="G43" s="10"/>
      <c r="H43" s="96" t="s">
        <v>11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7"/>
      <c r="BW43" s="98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100"/>
      <c r="CM43" s="104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6"/>
    </row>
    <row r="44" spans="1:105" ht="25.5" customHeight="1" x14ac:dyDescent="0.2">
      <c r="A44" s="93"/>
      <c r="B44" s="94"/>
      <c r="C44" s="94"/>
      <c r="D44" s="94"/>
      <c r="E44" s="94"/>
      <c r="F44" s="95"/>
      <c r="G44" s="11"/>
      <c r="H44" s="110" t="s">
        <v>47</v>
      </c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1"/>
      <c r="BW44" s="101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3"/>
      <c r="CM44" s="107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9"/>
    </row>
    <row r="45" spans="1:105" ht="26.25" customHeight="1" x14ac:dyDescent="0.2">
      <c r="A45" s="59" t="s">
        <v>48</v>
      </c>
      <c r="B45" s="59"/>
      <c r="C45" s="59"/>
      <c r="D45" s="59"/>
      <c r="E45" s="59"/>
      <c r="F45" s="59"/>
      <c r="G45" s="9"/>
      <c r="H45" s="88" t="s">
        <v>49</v>
      </c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9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</row>
    <row r="46" spans="1:105" ht="27" customHeight="1" x14ac:dyDescent="0.2">
      <c r="A46" s="59" t="s">
        <v>50</v>
      </c>
      <c r="B46" s="59"/>
      <c r="C46" s="59"/>
      <c r="D46" s="59"/>
      <c r="E46" s="59"/>
      <c r="F46" s="59"/>
      <c r="G46" s="9"/>
      <c r="H46" s="88" t="s">
        <v>51</v>
      </c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9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8">
        <v>5803.38</v>
      </c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</row>
    <row r="47" spans="1:105" ht="27" customHeight="1" x14ac:dyDescent="0.2">
      <c r="A47" s="59" t="s">
        <v>52</v>
      </c>
      <c r="B47" s="59"/>
      <c r="C47" s="59"/>
      <c r="D47" s="59"/>
      <c r="E47" s="59"/>
      <c r="F47" s="59"/>
      <c r="G47" s="9"/>
      <c r="H47" s="88" t="s">
        <v>53</v>
      </c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9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</row>
    <row r="48" spans="1:105" ht="27" customHeight="1" x14ac:dyDescent="0.2">
      <c r="A48" s="59" t="s">
        <v>54</v>
      </c>
      <c r="B48" s="59"/>
      <c r="C48" s="59"/>
      <c r="D48" s="59"/>
      <c r="E48" s="59"/>
      <c r="F48" s="59"/>
      <c r="G48" s="9"/>
      <c r="H48" s="88" t="s">
        <v>53</v>
      </c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9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</row>
    <row r="49" spans="1:105" ht="26.25" customHeight="1" x14ac:dyDescent="0.2">
      <c r="A49" s="59" t="s">
        <v>19</v>
      </c>
      <c r="B49" s="59"/>
      <c r="C49" s="59"/>
      <c r="D49" s="59"/>
      <c r="E49" s="59"/>
      <c r="F49" s="59"/>
      <c r="G49" s="9"/>
      <c r="H49" s="61" t="s">
        <v>55</v>
      </c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2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</row>
    <row r="50" spans="1:105" ht="13.5" customHeight="1" x14ac:dyDescent="0.2">
      <c r="A50" s="59"/>
      <c r="B50" s="59"/>
      <c r="C50" s="59"/>
      <c r="D50" s="59"/>
      <c r="E50" s="59"/>
      <c r="F50" s="59"/>
      <c r="G50" s="87" t="s">
        <v>15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2"/>
      <c r="BW50" s="57" t="s">
        <v>16</v>
      </c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8">
        <f>CM37+CM42+CM49</f>
        <v>876310.29</v>
      </c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</row>
    <row r="51" spans="1:105" ht="13.5" customHeight="1" x14ac:dyDescent="0.2">
      <c r="A51" s="59"/>
      <c r="B51" s="59"/>
      <c r="C51" s="59"/>
      <c r="D51" s="59"/>
      <c r="E51" s="59"/>
      <c r="F51" s="59"/>
      <c r="G51" s="87" t="s">
        <v>11</v>
      </c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2"/>
      <c r="BW51" s="57" t="s">
        <v>16</v>
      </c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</row>
    <row r="52" spans="1:105" ht="13.5" customHeight="1" x14ac:dyDescent="0.2">
      <c r="A52" s="59"/>
      <c r="B52" s="59"/>
      <c r="C52" s="59"/>
      <c r="D52" s="59"/>
      <c r="E52" s="59"/>
      <c r="F52" s="59"/>
      <c r="G52" s="87" t="s">
        <v>108</v>
      </c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2"/>
      <c r="BW52" s="57" t="s">
        <v>16</v>
      </c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8">
        <v>0</v>
      </c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</row>
    <row r="53" spans="1:105" ht="13.5" customHeight="1" x14ac:dyDescent="0.2">
      <c r="A53" s="59"/>
      <c r="B53" s="59"/>
      <c r="C53" s="59"/>
      <c r="D53" s="59"/>
      <c r="E53" s="59"/>
      <c r="F53" s="59"/>
      <c r="G53" s="87" t="s">
        <v>109</v>
      </c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2"/>
      <c r="BW53" s="57" t="s">
        <v>16</v>
      </c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8">
        <v>876310.29</v>
      </c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</row>
    <row r="54" spans="1:105" s="2" customFormat="1" ht="3.75" customHeight="1" x14ac:dyDescent="0.25"/>
    <row r="55" spans="1:105" s="12" customFormat="1" ht="48" customHeight="1" x14ac:dyDescent="0.2">
      <c r="A55" s="112" t="s">
        <v>56</v>
      </c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3"/>
      <c r="CX55" s="113"/>
      <c r="CY55" s="113"/>
      <c r="CZ55" s="113"/>
      <c r="DA55" s="113"/>
    </row>
    <row r="56" spans="1:105" s="2" customFormat="1" ht="76.5" customHeight="1" x14ac:dyDescent="0.25"/>
    <row r="57" spans="1:105" s="4" customFormat="1" ht="14.25" x14ac:dyDescent="0.2">
      <c r="A57" s="53" t="s">
        <v>57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</row>
    <row r="58" spans="1:105" s="2" customFormat="1" ht="6" customHeight="1" x14ac:dyDescent="0.25"/>
    <row r="59" spans="1:105" s="5" customFormat="1" ht="45" customHeight="1" x14ac:dyDescent="0.2">
      <c r="A59" s="54" t="s">
        <v>4</v>
      </c>
      <c r="B59" s="55"/>
      <c r="C59" s="55"/>
      <c r="D59" s="55"/>
      <c r="E59" s="55"/>
      <c r="F59" s="55"/>
      <c r="G59" s="56"/>
      <c r="H59" s="54" t="s">
        <v>58</v>
      </c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6"/>
      <c r="BD59" s="54" t="s">
        <v>59</v>
      </c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6"/>
      <c r="BT59" s="54" t="s">
        <v>60</v>
      </c>
      <c r="BU59" s="55"/>
      <c r="BV59" s="55"/>
      <c r="BW59" s="55"/>
      <c r="BX59" s="55"/>
      <c r="BY59" s="55"/>
      <c r="BZ59" s="55"/>
      <c r="CA59" s="55"/>
      <c r="CB59" s="55"/>
      <c r="CC59" s="55"/>
      <c r="CD59" s="55"/>
      <c r="CE59" s="55"/>
      <c r="CF59" s="55"/>
      <c r="CG59" s="55"/>
      <c r="CH59" s="55"/>
      <c r="CI59" s="56"/>
      <c r="CJ59" s="54" t="s">
        <v>61</v>
      </c>
      <c r="CK59" s="55"/>
      <c r="CL59" s="55"/>
      <c r="CM59" s="55"/>
      <c r="CN59" s="55"/>
      <c r="CO59" s="55"/>
      <c r="CP59" s="55"/>
      <c r="CQ59" s="55"/>
      <c r="CR59" s="55"/>
      <c r="CS59" s="55"/>
      <c r="CT59" s="55"/>
      <c r="CU59" s="55"/>
      <c r="CV59" s="55"/>
      <c r="CW59" s="55"/>
      <c r="CX59" s="55"/>
      <c r="CY59" s="55"/>
      <c r="CZ59" s="55"/>
      <c r="DA59" s="56"/>
    </row>
    <row r="60" spans="1:105" s="6" customFormat="1" x14ac:dyDescent="0.2">
      <c r="A60" s="65">
        <v>1</v>
      </c>
      <c r="B60" s="65"/>
      <c r="C60" s="65"/>
      <c r="D60" s="65"/>
      <c r="E60" s="65"/>
      <c r="F60" s="65"/>
      <c r="G60" s="65"/>
      <c r="H60" s="65">
        <v>2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>
        <v>3</v>
      </c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>
        <v>4</v>
      </c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>
        <v>5</v>
      </c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</row>
    <row r="61" spans="1:105" s="7" customFormat="1" ht="15" customHeight="1" x14ac:dyDescent="0.2">
      <c r="A61" s="59" t="s">
        <v>110</v>
      </c>
      <c r="B61" s="59"/>
      <c r="C61" s="59"/>
      <c r="D61" s="59"/>
      <c r="E61" s="59"/>
      <c r="F61" s="59"/>
      <c r="G61" s="59"/>
      <c r="H61" s="69" t="s">
        <v>111</v>
      </c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>
        <v>0</v>
      </c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</row>
    <row r="62" spans="1:105" s="7" customFormat="1" ht="15" customHeight="1" x14ac:dyDescent="0.2">
      <c r="A62" s="59"/>
      <c r="B62" s="59"/>
      <c r="C62" s="59"/>
      <c r="D62" s="59"/>
      <c r="E62" s="59"/>
      <c r="F62" s="59"/>
      <c r="G62" s="5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</row>
    <row r="63" spans="1:105" s="7" customFormat="1" ht="15" customHeight="1" x14ac:dyDescent="0.2">
      <c r="A63" s="59"/>
      <c r="B63" s="59"/>
      <c r="C63" s="59"/>
      <c r="D63" s="59"/>
      <c r="E63" s="59"/>
      <c r="F63" s="59"/>
      <c r="G63" s="59"/>
      <c r="H63" s="71" t="s">
        <v>15</v>
      </c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2"/>
      <c r="BD63" s="57" t="s">
        <v>16</v>
      </c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 t="s">
        <v>16</v>
      </c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>
        <v>0</v>
      </c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</row>
    <row r="64" spans="1:105" ht="12" customHeight="1" x14ac:dyDescent="0.2"/>
    <row r="65" spans="1:105" s="4" customFormat="1" ht="14.25" x14ac:dyDescent="0.2">
      <c r="A65" s="53" t="s">
        <v>62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</row>
    <row r="66" spans="1:105" s="2" customFormat="1" ht="6" customHeight="1" x14ac:dyDescent="0.25"/>
    <row r="67" spans="1:105" s="5" customFormat="1" ht="55.5" customHeight="1" x14ac:dyDescent="0.2">
      <c r="A67" s="54" t="s">
        <v>4</v>
      </c>
      <c r="B67" s="55"/>
      <c r="C67" s="55"/>
      <c r="D67" s="55"/>
      <c r="E67" s="55"/>
      <c r="F67" s="55"/>
      <c r="G67" s="56"/>
      <c r="H67" s="54" t="s">
        <v>63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5"/>
      <c r="AU67" s="55"/>
      <c r="AV67" s="55"/>
      <c r="AW67" s="55"/>
      <c r="AX67" s="55"/>
      <c r="AY67" s="55"/>
      <c r="AZ67" s="55"/>
      <c r="BA67" s="55"/>
      <c r="BB67" s="55"/>
      <c r="BC67" s="56"/>
      <c r="BD67" s="54" t="s">
        <v>64</v>
      </c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5"/>
      <c r="BQ67" s="55"/>
      <c r="BR67" s="55"/>
      <c r="BS67" s="56"/>
      <c r="BT67" s="54" t="s">
        <v>65</v>
      </c>
      <c r="BU67" s="55"/>
      <c r="BV67" s="55"/>
      <c r="BW67" s="55"/>
      <c r="BX67" s="55"/>
      <c r="BY67" s="55"/>
      <c r="BZ67" s="55"/>
      <c r="CA67" s="55"/>
      <c r="CB67" s="55"/>
      <c r="CC67" s="55"/>
      <c r="CD67" s="56"/>
      <c r="CE67" s="54" t="s">
        <v>66</v>
      </c>
      <c r="CF67" s="55"/>
      <c r="CG67" s="55"/>
      <c r="CH67" s="55"/>
      <c r="CI67" s="55"/>
      <c r="CJ67" s="55"/>
      <c r="CK67" s="55"/>
      <c r="CL67" s="55"/>
      <c r="CM67" s="55"/>
      <c r="CN67" s="55"/>
      <c r="CO67" s="55"/>
      <c r="CP67" s="55"/>
      <c r="CQ67" s="55"/>
      <c r="CR67" s="55"/>
      <c r="CS67" s="55"/>
      <c r="CT67" s="55"/>
      <c r="CU67" s="55"/>
      <c r="CV67" s="55"/>
      <c r="CW67" s="55"/>
      <c r="CX67" s="55"/>
      <c r="CY67" s="55"/>
      <c r="CZ67" s="55"/>
      <c r="DA67" s="56"/>
    </row>
    <row r="68" spans="1:105" s="6" customFormat="1" x14ac:dyDescent="0.2">
      <c r="A68" s="65">
        <v>1</v>
      </c>
      <c r="B68" s="65"/>
      <c r="C68" s="65"/>
      <c r="D68" s="65"/>
      <c r="E68" s="65"/>
      <c r="F68" s="65"/>
      <c r="G68" s="65"/>
      <c r="H68" s="65">
        <v>2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65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>
        <v>3</v>
      </c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>
        <v>4</v>
      </c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>
        <v>5</v>
      </c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</row>
    <row r="69" spans="1:105" s="7" customFormat="1" ht="15" customHeight="1" x14ac:dyDescent="0.2">
      <c r="A69" s="59" t="s">
        <v>17</v>
      </c>
      <c r="B69" s="59"/>
      <c r="C69" s="59"/>
      <c r="D69" s="59"/>
      <c r="E69" s="59"/>
      <c r="F69" s="59"/>
      <c r="G69" s="59"/>
      <c r="H69" s="69" t="s">
        <v>98</v>
      </c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57">
        <v>513376.96</v>
      </c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>
        <v>0.01</v>
      </c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8">
        <v>51</v>
      </c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</row>
    <row r="70" spans="1:105" s="7" customFormat="1" ht="15" customHeight="1" x14ac:dyDescent="0.2">
      <c r="A70" s="59" t="s">
        <v>18</v>
      </c>
      <c r="B70" s="59"/>
      <c r="C70" s="59"/>
      <c r="D70" s="59"/>
      <c r="E70" s="59"/>
      <c r="F70" s="59"/>
      <c r="G70" s="59"/>
      <c r="H70" s="69" t="s">
        <v>99</v>
      </c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57">
        <v>26791887</v>
      </c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>
        <v>2.2000000000000002</v>
      </c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8">
        <v>589422</v>
      </c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</row>
    <row r="71" spans="1:105" s="7" customFormat="1" ht="15" customHeight="1" x14ac:dyDescent="0.2">
      <c r="A71" s="59" t="s">
        <v>19</v>
      </c>
      <c r="B71" s="59"/>
      <c r="C71" s="59"/>
      <c r="D71" s="59"/>
      <c r="E71" s="59"/>
      <c r="F71" s="59"/>
      <c r="G71" s="59"/>
      <c r="H71" s="69" t="s">
        <v>100</v>
      </c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8">
        <v>8776</v>
      </c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</row>
    <row r="72" spans="1:105" s="7" customFormat="1" ht="15" customHeight="1" x14ac:dyDescent="0.2">
      <c r="A72" s="59" t="s">
        <v>23</v>
      </c>
      <c r="B72" s="59"/>
      <c r="C72" s="59"/>
      <c r="D72" s="59"/>
      <c r="E72" s="59"/>
      <c r="F72" s="59"/>
      <c r="G72" s="59"/>
      <c r="H72" s="69" t="s">
        <v>183</v>
      </c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</row>
    <row r="73" spans="1:105" s="7" customFormat="1" ht="15" customHeight="1" x14ac:dyDescent="0.2">
      <c r="A73" s="59"/>
      <c r="B73" s="59"/>
      <c r="C73" s="59"/>
      <c r="D73" s="59"/>
      <c r="E73" s="59"/>
      <c r="F73" s="59"/>
      <c r="G73" s="5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</row>
    <row r="74" spans="1:105" s="7" customFormat="1" ht="15" customHeight="1" x14ac:dyDescent="0.2">
      <c r="A74" s="59"/>
      <c r="B74" s="59"/>
      <c r="C74" s="59"/>
      <c r="D74" s="59"/>
      <c r="E74" s="59"/>
      <c r="F74" s="59"/>
      <c r="G74" s="59"/>
      <c r="H74" s="71" t="s">
        <v>15</v>
      </c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2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 t="s">
        <v>16</v>
      </c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8">
        <f>CE69+CE70+CE71+CE72</f>
        <v>598249</v>
      </c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</row>
    <row r="75" spans="1:105" s="2" customFormat="1" ht="12" customHeight="1" x14ac:dyDescent="0.25"/>
    <row r="76" spans="1:105" s="4" customFormat="1" ht="14.25" x14ac:dyDescent="0.2">
      <c r="A76" s="53" t="s">
        <v>67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</row>
    <row r="77" spans="1:105" s="2" customFormat="1" ht="6" customHeight="1" x14ac:dyDescent="0.25"/>
    <row r="78" spans="1:105" s="5" customFormat="1" ht="45" customHeight="1" x14ac:dyDescent="0.2">
      <c r="A78" s="54" t="s">
        <v>4</v>
      </c>
      <c r="B78" s="55"/>
      <c r="C78" s="55"/>
      <c r="D78" s="55"/>
      <c r="E78" s="55"/>
      <c r="F78" s="55"/>
      <c r="G78" s="56"/>
      <c r="H78" s="54" t="s">
        <v>58</v>
      </c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6"/>
      <c r="BD78" s="54" t="s">
        <v>59</v>
      </c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6"/>
      <c r="BT78" s="54" t="s">
        <v>60</v>
      </c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6"/>
      <c r="CJ78" s="54" t="s">
        <v>61</v>
      </c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6"/>
    </row>
    <row r="79" spans="1:105" s="6" customFormat="1" x14ac:dyDescent="0.2">
      <c r="A79" s="65">
        <v>1</v>
      </c>
      <c r="B79" s="65"/>
      <c r="C79" s="65"/>
      <c r="D79" s="65"/>
      <c r="E79" s="65"/>
      <c r="F79" s="65"/>
      <c r="G79" s="65"/>
      <c r="H79" s="65">
        <v>2</v>
      </c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>
        <v>3</v>
      </c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>
        <v>4</v>
      </c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>
        <v>5</v>
      </c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</row>
    <row r="80" spans="1:105" s="7" customFormat="1" ht="15" customHeight="1" x14ac:dyDescent="0.2">
      <c r="A80" s="59"/>
      <c r="B80" s="59"/>
      <c r="C80" s="59"/>
      <c r="D80" s="59"/>
      <c r="E80" s="59"/>
      <c r="F80" s="59"/>
      <c r="G80" s="5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</row>
    <row r="81" spans="1:105" s="7" customFormat="1" ht="15" customHeight="1" x14ac:dyDescent="0.2">
      <c r="A81" s="59"/>
      <c r="B81" s="59"/>
      <c r="C81" s="59"/>
      <c r="D81" s="59"/>
      <c r="E81" s="59"/>
      <c r="F81" s="59"/>
      <c r="G81" s="5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</row>
    <row r="82" spans="1:105" s="7" customFormat="1" ht="15" customHeight="1" x14ac:dyDescent="0.2">
      <c r="A82" s="59"/>
      <c r="B82" s="59"/>
      <c r="C82" s="59"/>
      <c r="D82" s="59"/>
      <c r="E82" s="59"/>
      <c r="F82" s="59"/>
      <c r="G82" s="59"/>
      <c r="H82" s="71" t="s">
        <v>15</v>
      </c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2"/>
      <c r="BD82" s="57" t="s">
        <v>16</v>
      </c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 t="s">
        <v>16</v>
      </c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</row>
    <row r="83" spans="1:105" s="2" customFormat="1" ht="12" customHeight="1" x14ac:dyDescent="0.25"/>
    <row r="84" spans="1:105" s="4" customFormat="1" ht="27" customHeight="1" x14ac:dyDescent="0.2">
      <c r="A84" s="70" t="s">
        <v>68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</row>
    <row r="85" spans="1:105" s="2" customFormat="1" ht="6" customHeight="1" x14ac:dyDescent="0.25"/>
    <row r="86" spans="1:105" s="5" customFormat="1" ht="45" customHeight="1" x14ac:dyDescent="0.2">
      <c r="A86" s="54" t="s">
        <v>4</v>
      </c>
      <c r="B86" s="55"/>
      <c r="C86" s="55"/>
      <c r="D86" s="55"/>
      <c r="E86" s="55"/>
      <c r="F86" s="55"/>
      <c r="G86" s="56"/>
      <c r="H86" s="54" t="s">
        <v>58</v>
      </c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5"/>
      <c r="AO86" s="55"/>
      <c r="AP86" s="55"/>
      <c r="AQ86" s="55"/>
      <c r="AR86" s="55"/>
      <c r="AS86" s="55"/>
      <c r="AT86" s="55"/>
      <c r="AU86" s="55"/>
      <c r="AV86" s="55"/>
      <c r="AW86" s="55"/>
      <c r="AX86" s="55"/>
      <c r="AY86" s="55"/>
      <c r="AZ86" s="55"/>
      <c r="BA86" s="55"/>
      <c r="BB86" s="55"/>
      <c r="BC86" s="56"/>
      <c r="BD86" s="54" t="s">
        <v>59</v>
      </c>
      <c r="BE86" s="55"/>
      <c r="BF86" s="55"/>
      <c r="BG86" s="55"/>
      <c r="BH86" s="55"/>
      <c r="BI86" s="55"/>
      <c r="BJ86" s="55"/>
      <c r="BK86" s="55"/>
      <c r="BL86" s="55"/>
      <c r="BM86" s="55"/>
      <c r="BN86" s="55"/>
      <c r="BO86" s="55"/>
      <c r="BP86" s="55"/>
      <c r="BQ86" s="55"/>
      <c r="BR86" s="55"/>
      <c r="BS86" s="56"/>
      <c r="BT86" s="54" t="s">
        <v>60</v>
      </c>
      <c r="BU86" s="55"/>
      <c r="BV86" s="55"/>
      <c r="BW86" s="55"/>
      <c r="BX86" s="55"/>
      <c r="BY86" s="55"/>
      <c r="BZ86" s="55"/>
      <c r="CA86" s="55"/>
      <c r="CB86" s="55"/>
      <c r="CC86" s="55"/>
      <c r="CD86" s="55"/>
      <c r="CE86" s="55"/>
      <c r="CF86" s="55"/>
      <c r="CG86" s="55"/>
      <c r="CH86" s="55"/>
      <c r="CI86" s="56"/>
      <c r="CJ86" s="54" t="s">
        <v>61</v>
      </c>
      <c r="CK86" s="55"/>
      <c r="CL86" s="55"/>
      <c r="CM86" s="55"/>
      <c r="CN86" s="55"/>
      <c r="CO86" s="55"/>
      <c r="CP86" s="55"/>
      <c r="CQ86" s="55"/>
      <c r="CR86" s="55"/>
      <c r="CS86" s="55"/>
      <c r="CT86" s="55"/>
      <c r="CU86" s="55"/>
      <c r="CV86" s="55"/>
      <c r="CW86" s="55"/>
      <c r="CX86" s="55"/>
      <c r="CY86" s="55"/>
      <c r="CZ86" s="55"/>
      <c r="DA86" s="56"/>
    </row>
    <row r="87" spans="1:105" s="6" customFormat="1" x14ac:dyDescent="0.2">
      <c r="A87" s="65">
        <v>1</v>
      </c>
      <c r="B87" s="65"/>
      <c r="C87" s="65"/>
      <c r="D87" s="65"/>
      <c r="E87" s="65"/>
      <c r="F87" s="65"/>
      <c r="G87" s="65"/>
      <c r="H87" s="65">
        <v>2</v>
      </c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>
        <v>3</v>
      </c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>
        <v>4</v>
      </c>
      <c r="BU87" s="65"/>
      <c r="BV87" s="65"/>
      <c r="BW87" s="65"/>
      <c r="BX87" s="65"/>
      <c r="BY87" s="65"/>
      <c r="BZ87" s="65"/>
      <c r="CA87" s="65"/>
      <c r="CB87" s="65"/>
      <c r="CC87" s="65"/>
      <c r="CD87" s="65"/>
      <c r="CE87" s="65"/>
      <c r="CF87" s="65"/>
      <c r="CG87" s="65"/>
      <c r="CH87" s="65"/>
      <c r="CI87" s="65"/>
      <c r="CJ87" s="65">
        <v>5</v>
      </c>
      <c r="CK87" s="65"/>
      <c r="CL87" s="65"/>
      <c r="CM87" s="65"/>
      <c r="CN87" s="65"/>
      <c r="CO87" s="65"/>
      <c r="CP87" s="65"/>
      <c r="CQ87" s="65"/>
      <c r="CR87" s="65"/>
      <c r="CS87" s="65"/>
      <c r="CT87" s="65"/>
      <c r="CU87" s="65"/>
      <c r="CV87" s="65"/>
      <c r="CW87" s="65"/>
      <c r="CX87" s="65"/>
      <c r="CY87" s="65"/>
      <c r="CZ87" s="65"/>
      <c r="DA87" s="65"/>
    </row>
    <row r="88" spans="1:105" s="7" customFormat="1" ht="15" customHeight="1" x14ac:dyDescent="0.2">
      <c r="A88" s="59"/>
      <c r="B88" s="59"/>
      <c r="C88" s="59"/>
      <c r="D88" s="59"/>
      <c r="E88" s="59"/>
      <c r="F88" s="59"/>
      <c r="G88" s="5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</row>
    <row r="89" spans="1:105" s="7" customFormat="1" ht="15" customHeight="1" x14ac:dyDescent="0.2">
      <c r="A89" s="59"/>
      <c r="B89" s="59"/>
      <c r="C89" s="59"/>
      <c r="D89" s="59"/>
      <c r="E89" s="59"/>
      <c r="F89" s="59"/>
      <c r="G89" s="5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</row>
    <row r="90" spans="1:105" s="7" customFormat="1" ht="15" customHeight="1" x14ac:dyDescent="0.2">
      <c r="A90" s="59"/>
      <c r="B90" s="59"/>
      <c r="C90" s="59"/>
      <c r="D90" s="59"/>
      <c r="E90" s="59"/>
      <c r="F90" s="59"/>
      <c r="G90" s="59"/>
      <c r="H90" s="71" t="s">
        <v>15</v>
      </c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2"/>
      <c r="BD90" s="57" t="s">
        <v>16</v>
      </c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 t="s">
        <v>16</v>
      </c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</row>
    <row r="91" spans="1:105" s="2" customFormat="1" ht="12" customHeight="1" x14ac:dyDescent="0.25"/>
    <row r="92" spans="1:105" s="4" customFormat="1" ht="14.25" x14ac:dyDescent="0.2">
      <c r="A92" s="53" t="s">
        <v>69</v>
      </c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</row>
    <row r="93" spans="1:105" s="2" customFormat="1" ht="10.5" customHeight="1" x14ac:dyDescent="0.25"/>
    <row r="94" spans="1:105" s="4" customFormat="1" ht="14.25" x14ac:dyDescent="0.2">
      <c r="A94" s="53" t="s">
        <v>70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</row>
    <row r="95" spans="1:105" s="2" customFormat="1" ht="10.5" customHeight="1" x14ac:dyDescent="0.25"/>
    <row r="96" spans="1:105" s="5" customFormat="1" ht="45" customHeight="1" x14ac:dyDescent="0.2">
      <c r="A96" s="81" t="s">
        <v>4</v>
      </c>
      <c r="B96" s="82"/>
      <c r="C96" s="82"/>
      <c r="D96" s="82"/>
      <c r="E96" s="82"/>
      <c r="F96" s="82"/>
      <c r="G96" s="83"/>
      <c r="H96" s="81" t="s">
        <v>63</v>
      </c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3"/>
      <c r="AP96" s="81" t="s">
        <v>71</v>
      </c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3"/>
      <c r="BF96" s="81" t="s">
        <v>72</v>
      </c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3"/>
      <c r="BV96" s="81" t="s">
        <v>73</v>
      </c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2"/>
      <c r="CI96" s="82"/>
      <c r="CJ96" s="82"/>
      <c r="CK96" s="83"/>
      <c r="CL96" s="81" t="s">
        <v>30</v>
      </c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3"/>
    </row>
    <row r="97" spans="1:105" s="6" customFormat="1" x14ac:dyDescent="0.2">
      <c r="A97" s="65">
        <v>1</v>
      </c>
      <c r="B97" s="65"/>
      <c r="C97" s="65"/>
      <c r="D97" s="65"/>
      <c r="E97" s="65"/>
      <c r="F97" s="65"/>
      <c r="G97" s="65"/>
      <c r="H97" s="65">
        <v>2</v>
      </c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>
        <v>3</v>
      </c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>
        <v>4</v>
      </c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>
        <v>5</v>
      </c>
      <c r="BW97" s="65"/>
      <c r="BX97" s="65"/>
      <c r="BY97" s="65"/>
      <c r="BZ97" s="65"/>
      <c r="CA97" s="65"/>
      <c r="CB97" s="65"/>
      <c r="CC97" s="65"/>
      <c r="CD97" s="65"/>
      <c r="CE97" s="65"/>
      <c r="CF97" s="65"/>
      <c r="CG97" s="65"/>
      <c r="CH97" s="65"/>
      <c r="CI97" s="65"/>
      <c r="CJ97" s="65"/>
      <c r="CK97" s="65"/>
      <c r="CL97" s="65">
        <v>6</v>
      </c>
      <c r="CM97" s="65"/>
      <c r="CN97" s="65"/>
      <c r="CO97" s="65"/>
      <c r="CP97" s="65"/>
      <c r="CQ97" s="65"/>
      <c r="CR97" s="65"/>
      <c r="CS97" s="65"/>
      <c r="CT97" s="65"/>
      <c r="CU97" s="65"/>
      <c r="CV97" s="65"/>
      <c r="CW97" s="65"/>
      <c r="CX97" s="65"/>
      <c r="CY97" s="65"/>
      <c r="CZ97" s="65"/>
      <c r="DA97" s="65"/>
    </row>
    <row r="98" spans="1:105" s="7" customFormat="1" ht="15" customHeight="1" x14ac:dyDescent="0.2">
      <c r="A98" s="59" t="s">
        <v>17</v>
      </c>
      <c r="B98" s="59"/>
      <c r="C98" s="59"/>
      <c r="D98" s="59"/>
      <c r="E98" s="59"/>
      <c r="F98" s="59"/>
      <c r="G98" s="59"/>
      <c r="H98" s="69" t="s">
        <v>112</v>
      </c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57">
        <v>1</v>
      </c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>
        <v>12</v>
      </c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>
        <v>1000</v>
      </c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8">
        <v>12000</v>
      </c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</row>
    <row r="99" spans="1:105" s="7" customFormat="1" ht="15" customHeight="1" x14ac:dyDescent="0.2">
      <c r="A99" s="59" t="s">
        <v>18</v>
      </c>
      <c r="B99" s="59"/>
      <c r="C99" s="59"/>
      <c r="D99" s="59"/>
      <c r="E99" s="59"/>
      <c r="F99" s="59"/>
      <c r="G99" s="59"/>
      <c r="H99" s="69" t="s">
        <v>113</v>
      </c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57">
        <v>2</v>
      </c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>
        <v>12</v>
      </c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>
        <v>1100</v>
      </c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8">
        <f>AP99*BF99*BV99</f>
        <v>26400</v>
      </c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</row>
    <row r="100" spans="1:105" s="7" customFormat="1" ht="15" customHeight="1" x14ac:dyDescent="0.2">
      <c r="A100" s="59" t="s">
        <v>19</v>
      </c>
      <c r="B100" s="59"/>
      <c r="C100" s="59"/>
      <c r="D100" s="59"/>
      <c r="E100" s="59"/>
      <c r="F100" s="59"/>
      <c r="G100" s="59"/>
      <c r="H100" s="69" t="s">
        <v>114</v>
      </c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8"/>
      <c r="CM100" s="58"/>
      <c r="CN100" s="58"/>
      <c r="CO100" s="58"/>
      <c r="CP100" s="58"/>
      <c r="CQ100" s="58"/>
      <c r="CR100" s="58"/>
      <c r="CS100" s="58"/>
      <c r="CT100" s="58"/>
      <c r="CU100" s="58"/>
      <c r="CV100" s="58"/>
      <c r="CW100" s="58"/>
      <c r="CX100" s="58"/>
      <c r="CY100" s="58"/>
      <c r="CZ100" s="58"/>
      <c r="DA100" s="58"/>
    </row>
    <row r="101" spans="1:105" s="7" customFormat="1" ht="15" customHeight="1" x14ac:dyDescent="0.2">
      <c r="A101" s="59" t="s">
        <v>23</v>
      </c>
      <c r="B101" s="59"/>
      <c r="C101" s="59"/>
      <c r="D101" s="59"/>
      <c r="E101" s="59"/>
      <c r="F101" s="59"/>
      <c r="G101" s="59"/>
      <c r="H101" s="69" t="s">
        <v>115</v>
      </c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8"/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</row>
    <row r="102" spans="1:105" s="7" customFormat="1" ht="15" customHeight="1" x14ac:dyDescent="0.2">
      <c r="A102" s="59" t="s">
        <v>116</v>
      </c>
      <c r="B102" s="59"/>
      <c r="C102" s="59"/>
      <c r="D102" s="59"/>
      <c r="E102" s="59"/>
      <c r="F102" s="59"/>
      <c r="G102" s="59"/>
      <c r="H102" s="69" t="s">
        <v>117</v>
      </c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8"/>
      <c r="CM102" s="58"/>
      <c r="CN102" s="58"/>
      <c r="CO102" s="58"/>
      <c r="CP102" s="58"/>
      <c r="CQ102" s="58"/>
      <c r="CR102" s="58"/>
      <c r="CS102" s="58"/>
      <c r="CT102" s="58"/>
      <c r="CU102" s="58"/>
      <c r="CV102" s="58"/>
      <c r="CW102" s="58"/>
      <c r="CX102" s="58"/>
      <c r="CY102" s="58"/>
      <c r="CZ102" s="58"/>
      <c r="DA102" s="58"/>
    </row>
    <row r="103" spans="1:105" s="7" customFormat="1" ht="15" customHeight="1" x14ac:dyDescent="0.2">
      <c r="A103" s="59"/>
      <c r="B103" s="59"/>
      <c r="C103" s="59"/>
      <c r="D103" s="59"/>
      <c r="E103" s="59"/>
      <c r="F103" s="59"/>
      <c r="G103" s="59"/>
      <c r="H103" s="114" t="s">
        <v>74</v>
      </c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6"/>
      <c r="AP103" s="57" t="s">
        <v>16</v>
      </c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 t="s">
        <v>16</v>
      </c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 t="s">
        <v>16</v>
      </c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8">
        <f>CL99+CL98</f>
        <v>38400</v>
      </c>
      <c r="CM103" s="58"/>
      <c r="CN103" s="58"/>
      <c r="CO103" s="58"/>
      <c r="CP103" s="58"/>
      <c r="CQ103" s="58"/>
      <c r="CR103" s="58"/>
      <c r="CS103" s="58"/>
      <c r="CT103" s="58"/>
      <c r="CU103" s="58"/>
      <c r="CV103" s="58"/>
      <c r="CW103" s="58"/>
      <c r="CX103" s="58"/>
      <c r="CY103" s="58"/>
      <c r="CZ103" s="58"/>
      <c r="DA103" s="58"/>
    </row>
    <row r="104" spans="1:105" s="2" customFormat="1" ht="10.5" customHeight="1" x14ac:dyDescent="0.25"/>
    <row r="105" spans="1:105" s="4" customFormat="1" ht="14.25" x14ac:dyDescent="0.2">
      <c r="A105" s="53" t="s">
        <v>75</v>
      </c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3"/>
      <c r="CE105" s="53"/>
      <c r="CF105" s="53"/>
      <c r="CG105" s="53"/>
      <c r="CH105" s="53"/>
      <c r="CI105" s="53"/>
      <c r="CJ105" s="53"/>
      <c r="CK105" s="53"/>
      <c r="CL105" s="53"/>
      <c r="CM105" s="53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</row>
    <row r="106" spans="1:105" s="2" customFormat="1" ht="10.5" customHeight="1" x14ac:dyDescent="0.25"/>
    <row r="107" spans="1:105" s="5" customFormat="1" ht="45" customHeight="1" x14ac:dyDescent="0.2">
      <c r="A107" s="54" t="s">
        <v>4</v>
      </c>
      <c r="B107" s="55"/>
      <c r="C107" s="55"/>
      <c r="D107" s="55"/>
      <c r="E107" s="55"/>
      <c r="F107" s="55"/>
      <c r="G107" s="56"/>
      <c r="H107" s="54" t="s">
        <v>63</v>
      </c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6"/>
      <c r="BD107" s="54" t="s">
        <v>76</v>
      </c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6"/>
      <c r="BT107" s="54" t="s">
        <v>77</v>
      </c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6"/>
      <c r="CJ107" s="54" t="s">
        <v>78</v>
      </c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6"/>
    </row>
    <row r="108" spans="1:105" s="6" customFormat="1" x14ac:dyDescent="0.2">
      <c r="A108" s="65">
        <v>1</v>
      </c>
      <c r="B108" s="65"/>
      <c r="C108" s="65"/>
      <c r="D108" s="65"/>
      <c r="E108" s="65"/>
      <c r="F108" s="65"/>
      <c r="G108" s="65"/>
      <c r="H108" s="65">
        <v>2</v>
      </c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>
        <v>3</v>
      </c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>
        <v>4</v>
      </c>
      <c r="BU108" s="65"/>
      <c r="BV108" s="65"/>
      <c r="BW108" s="65"/>
      <c r="BX108" s="65"/>
      <c r="BY108" s="65"/>
      <c r="BZ108" s="65"/>
      <c r="CA108" s="65"/>
      <c r="CB108" s="65"/>
      <c r="CC108" s="65"/>
      <c r="CD108" s="65"/>
      <c r="CE108" s="65"/>
      <c r="CF108" s="65"/>
      <c r="CG108" s="65"/>
      <c r="CH108" s="65"/>
      <c r="CI108" s="65"/>
      <c r="CJ108" s="65">
        <v>5</v>
      </c>
      <c r="CK108" s="65"/>
      <c r="CL108" s="65"/>
      <c r="CM108" s="65"/>
      <c r="CN108" s="65"/>
      <c r="CO108" s="65"/>
      <c r="CP108" s="65"/>
      <c r="CQ108" s="65"/>
      <c r="CR108" s="65"/>
      <c r="CS108" s="65"/>
      <c r="CT108" s="65"/>
      <c r="CU108" s="65"/>
      <c r="CV108" s="65"/>
      <c r="CW108" s="65"/>
      <c r="CX108" s="65"/>
      <c r="CY108" s="65"/>
      <c r="CZ108" s="65"/>
      <c r="DA108" s="65"/>
    </row>
    <row r="109" spans="1:105" s="7" customFormat="1" ht="15" customHeight="1" x14ac:dyDescent="0.2">
      <c r="A109" s="59"/>
      <c r="B109" s="59"/>
      <c r="C109" s="59"/>
      <c r="D109" s="59"/>
      <c r="E109" s="59"/>
      <c r="F109" s="59"/>
      <c r="G109" s="5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</row>
    <row r="110" spans="1:105" s="7" customFormat="1" ht="15" customHeight="1" x14ac:dyDescent="0.2">
      <c r="A110" s="59"/>
      <c r="B110" s="59"/>
      <c r="C110" s="59"/>
      <c r="D110" s="59"/>
      <c r="E110" s="59"/>
      <c r="F110" s="59"/>
      <c r="G110" s="5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</row>
    <row r="111" spans="1:105" s="7" customFormat="1" ht="15" customHeight="1" x14ac:dyDescent="0.2">
      <c r="A111" s="59"/>
      <c r="B111" s="59"/>
      <c r="C111" s="59"/>
      <c r="D111" s="59"/>
      <c r="E111" s="59"/>
      <c r="F111" s="59"/>
      <c r="G111" s="59"/>
      <c r="H111" s="71" t="s">
        <v>15</v>
      </c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2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</row>
    <row r="112" spans="1:105" s="2" customFormat="1" ht="10.5" customHeight="1" x14ac:dyDescent="0.25"/>
    <row r="113" spans="1:105" s="4" customFormat="1" ht="14.25" x14ac:dyDescent="0.2">
      <c r="A113" s="53" t="s">
        <v>79</v>
      </c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/>
      <c r="CV113" s="53"/>
      <c r="CW113" s="53"/>
      <c r="CX113" s="53"/>
      <c r="CY113" s="53"/>
      <c r="CZ113" s="53"/>
      <c r="DA113" s="53"/>
    </row>
    <row r="114" spans="1:105" s="2" customFormat="1" ht="10.5" customHeight="1" x14ac:dyDescent="0.25"/>
    <row r="115" spans="1:105" s="5" customFormat="1" ht="45" customHeight="1" x14ac:dyDescent="0.2">
      <c r="A115" s="81" t="s">
        <v>4</v>
      </c>
      <c r="B115" s="82"/>
      <c r="C115" s="82"/>
      <c r="D115" s="82"/>
      <c r="E115" s="82"/>
      <c r="F115" s="82"/>
      <c r="G115" s="83"/>
      <c r="H115" s="81" t="s">
        <v>58</v>
      </c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3"/>
      <c r="AP115" s="81" t="s">
        <v>80</v>
      </c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3"/>
      <c r="BF115" s="81" t="s">
        <v>81</v>
      </c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3"/>
      <c r="BV115" s="81" t="s">
        <v>82</v>
      </c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3"/>
      <c r="CL115" s="81" t="s">
        <v>83</v>
      </c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3"/>
    </row>
    <row r="116" spans="1:105" s="6" customFormat="1" x14ac:dyDescent="0.2">
      <c r="A116" s="65">
        <v>1</v>
      </c>
      <c r="B116" s="65"/>
      <c r="C116" s="65"/>
      <c r="D116" s="65"/>
      <c r="E116" s="65"/>
      <c r="F116" s="65"/>
      <c r="G116" s="65"/>
      <c r="H116" s="65">
        <v>2</v>
      </c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5"/>
      <c r="AM116" s="65"/>
      <c r="AN116" s="65"/>
      <c r="AO116" s="65"/>
      <c r="AP116" s="65">
        <v>4</v>
      </c>
      <c r="AQ116" s="65"/>
      <c r="AR116" s="65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>
        <v>5</v>
      </c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>
        <v>6</v>
      </c>
      <c r="BW116" s="65"/>
      <c r="BX116" s="65"/>
      <c r="BY116" s="65"/>
      <c r="BZ116" s="65"/>
      <c r="CA116" s="65"/>
      <c r="CB116" s="65"/>
      <c r="CC116" s="65"/>
      <c r="CD116" s="65"/>
      <c r="CE116" s="65"/>
      <c r="CF116" s="65"/>
      <c r="CG116" s="65"/>
      <c r="CH116" s="65"/>
      <c r="CI116" s="65"/>
      <c r="CJ116" s="65"/>
      <c r="CK116" s="65"/>
      <c r="CL116" s="65">
        <v>6</v>
      </c>
      <c r="CM116" s="65"/>
      <c r="CN116" s="65"/>
      <c r="CO116" s="65"/>
      <c r="CP116" s="65"/>
      <c r="CQ116" s="65"/>
      <c r="CR116" s="65"/>
      <c r="CS116" s="65"/>
      <c r="CT116" s="65"/>
      <c r="CU116" s="65"/>
      <c r="CV116" s="65"/>
      <c r="CW116" s="65"/>
      <c r="CX116" s="65"/>
      <c r="CY116" s="65"/>
      <c r="CZ116" s="65"/>
      <c r="DA116" s="65"/>
    </row>
    <row r="117" spans="1:105" s="7" customFormat="1" ht="13.5" customHeight="1" x14ac:dyDescent="0.2">
      <c r="A117" s="59" t="s">
        <v>17</v>
      </c>
      <c r="B117" s="59"/>
      <c r="C117" s="59"/>
      <c r="D117" s="59"/>
      <c r="E117" s="59"/>
      <c r="F117" s="59"/>
      <c r="G117" s="59"/>
      <c r="H117" s="69" t="s">
        <v>118</v>
      </c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118">
        <v>60000</v>
      </c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>
        <v>10.63</v>
      </c>
      <c r="BG117" s="118"/>
      <c r="BH117" s="118"/>
      <c r="BI117" s="118"/>
      <c r="BJ117" s="118"/>
      <c r="BK117" s="118"/>
      <c r="BL117" s="118"/>
      <c r="BM117" s="118"/>
      <c r="BN117" s="118"/>
      <c r="BO117" s="118"/>
      <c r="BP117" s="118"/>
      <c r="BQ117" s="118"/>
      <c r="BR117" s="118"/>
      <c r="BS117" s="118"/>
      <c r="BT117" s="118"/>
      <c r="BU117" s="118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8">
        <v>637800</v>
      </c>
      <c r="CM117" s="58"/>
      <c r="CN117" s="58"/>
      <c r="CO117" s="58"/>
      <c r="CP117" s="58"/>
      <c r="CQ117" s="58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</row>
    <row r="118" spans="1:105" s="7" customFormat="1" ht="13.5" customHeight="1" x14ac:dyDescent="0.2">
      <c r="A118" s="59" t="s">
        <v>18</v>
      </c>
      <c r="B118" s="59"/>
      <c r="C118" s="59"/>
      <c r="D118" s="59"/>
      <c r="E118" s="59"/>
      <c r="F118" s="59"/>
      <c r="G118" s="59"/>
      <c r="H118" s="69" t="s">
        <v>119</v>
      </c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8"/>
      <c r="CM118" s="58"/>
      <c r="CN118" s="58"/>
      <c r="CO118" s="58"/>
      <c r="CP118" s="58"/>
      <c r="CQ118" s="58"/>
      <c r="CR118" s="58"/>
      <c r="CS118" s="58"/>
      <c r="CT118" s="58"/>
      <c r="CU118" s="58"/>
      <c r="CV118" s="58"/>
      <c r="CW118" s="58"/>
      <c r="CX118" s="58"/>
      <c r="CY118" s="58"/>
      <c r="CZ118" s="58"/>
      <c r="DA118" s="58"/>
    </row>
    <row r="119" spans="1:105" s="7" customFormat="1" ht="13.5" customHeight="1" x14ac:dyDescent="0.2">
      <c r="A119" s="59" t="s">
        <v>19</v>
      </c>
      <c r="B119" s="59"/>
      <c r="C119" s="59"/>
      <c r="D119" s="59"/>
      <c r="E119" s="59"/>
      <c r="F119" s="59"/>
      <c r="G119" s="59"/>
      <c r="H119" s="69" t="s">
        <v>120</v>
      </c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8"/>
      <c r="CM119" s="58"/>
      <c r="CN119" s="58"/>
      <c r="CO119" s="58"/>
      <c r="CP119" s="58"/>
      <c r="CQ119" s="58"/>
      <c r="CR119" s="58"/>
      <c r="CS119" s="58"/>
      <c r="CT119" s="58"/>
      <c r="CU119" s="58"/>
      <c r="CV119" s="58"/>
      <c r="CW119" s="58"/>
      <c r="CX119" s="58"/>
      <c r="CY119" s="58"/>
      <c r="CZ119" s="58"/>
      <c r="DA119" s="58"/>
    </row>
    <row r="120" spans="1:105" s="7" customFormat="1" ht="15" customHeight="1" x14ac:dyDescent="0.2">
      <c r="A120" s="59" t="s">
        <v>23</v>
      </c>
      <c r="B120" s="59"/>
      <c r="C120" s="59"/>
      <c r="D120" s="59"/>
      <c r="E120" s="59"/>
      <c r="F120" s="59"/>
      <c r="G120" s="59"/>
      <c r="H120" s="69" t="s">
        <v>121</v>
      </c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8"/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</row>
    <row r="121" spans="1:105" s="7" customFormat="1" ht="15" customHeight="1" x14ac:dyDescent="0.2">
      <c r="A121" s="59" t="s">
        <v>23</v>
      </c>
      <c r="B121" s="59"/>
      <c r="C121" s="59"/>
      <c r="D121" s="59"/>
      <c r="E121" s="59"/>
      <c r="F121" s="59"/>
      <c r="G121" s="59"/>
      <c r="H121" s="69" t="s">
        <v>122</v>
      </c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8"/>
      <c r="CM121" s="58"/>
      <c r="CN121" s="58"/>
      <c r="CO121" s="58"/>
      <c r="CP121" s="58"/>
      <c r="CQ121" s="58"/>
      <c r="CR121" s="58"/>
      <c r="CS121" s="58"/>
      <c r="CT121" s="58"/>
      <c r="CU121" s="58"/>
      <c r="CV121" s="58"/>
      <c r="CW121" s="58"/>
      <c r="CX121" s="58"/>
      <c r="CY121" s="58"/>
      <c r="CZ121" s="58"/>
      <c r="DA121" s="58"/>
    </row>
    <row r="122" spans="1:105" s="7" customFormat="1" ht="15" customHeight="1" x14ac:dyDescent="0.2">
      <c r="A122" s="59"/>
      <c r="B122" s="59"/>
      <c r="C122" s="59"/>
      <c r="D122" s="59"/>
      <c r="E122" s="59"/>
      <c r="F122" s="59"/>
      <c r="G122" s="59"/>
      <c r="H122" s="87" t="s">
        <v>15</v>
      </c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2"/>
      <c r="AP122" s="57" t="s">
        <v>16</v>
      </c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 t="s">
        <v>16</v>
      </c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 t="s">
        <v>16</v>
      </c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8">
        <f>CL117</f>
        <v>637800</v>
      </c>
      <c r="CM122" s="58"/>
      <c r="CN122" s="58"/>
      <c r="CO122" s="58"/>
      <c r="CP122" s="58"/>
      <c r="CQ122" s="58"/>
      <c r="CR122" s="58"/>
      <c r="CS122" s="58"/>
      <c r="CT122" s="58"/>
      <c r="CU122" s="58"/>
      <c r="CV122" s="58"/>
      <c r="CW122" s="58"/>
      <c r="CX122" s="58"/>
      <c r="CY122" s="58"/>
      <c r="CZ122" s="58"/>
      <c r="DA122" s="58"/>
    </row>
    <row r="123" spans="1:105" s="2" customFormat="1" ht="27.75" customHeight="1" x14ac:dyDescent="0.25"/>
    <row r="124" spans="1:105" s="4" customFormat="1" ht="14.25" x14ac:dyDescent="0.2">
      <c r="A124" s="53" t="s">
        <v>84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  <c r="CI124" s="53"/>
      <c r="CJ124" s="53"/>
      <c r="CK124" s="53"/>
      <c r="CL124" s="53"/>
      <c r="CM124" s="53"/>
      <c r="CN124" s="53"/>
      <c r="CO124" s="53"/>
      <c r="CP124" s="53"/>
      <c r="CQ124" s="53"/>
      <c r="CR124" s="53"/>
      <c r="CS124" s="53"/>
      <c r="CT124" s="53"/>
      <c r="CU124" s="53"/>
      <c r="CV124" s="53"/>
      <c r="CW124" s="53"/>
      <c r="CX124" s="53"/>
      <c r="CY124" s="53"/>
      <c r="CZ124" s="53"/>
      <c r="DA124" s="53"/>
    </row>
    <row r="125" spans="1:105" s="2" customFormat="1" ht="10.5" customHeight="1" x14ac:dyDescent="0.25"/>
    <row r="126" spans="1:105" s="5" customFormat="1" ht="45" customHeight="1" x14ac:dyDescent="0.2">
      <c r="A126" s="54" t="s">
        <v>4</v>
      </c>
      <c r="B126" s="55"/>
      <c r="C126" s="55"/>
      <c r="D126" s="55"/>
      <c r="E126" s="55"/>
      <c r="F126" s="55"/>
      <c r="G126" s="56"/>
      <c r="H126" s="54" t="s">
        <v>58</v>
      </c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55"/>
      <c r="AL126" s="55"/>
      <c r="AM126" s="55"/>
      <c r="AN126" s="55"/>
      <c r="AO126" s="55"/>
      <c r="AP126" s="55"/>
      <c r="AQ126" s="55"/>
      <c r="AR126" s="55"/>
      <c r="AS126" s="55"/>
      <c r="AT126" s="55"/>
      <c r="AU126" s="55"/>
      <c r="AV126" s="55"/>
      <c r="AW126" s="55"/>
      <c r="AX126" s="55"/>
      <c r="AY126" s="55"/>
      <c r="AZ126" s="55"/>
      <c r="BA126" s="55"/>
      <c r="BB126" s="55"/>
      <c r="BC126" s="56"/>
      <c r="BD126" s="54" t="s">
        <v>85</v>
      </c>
      <c r="BE126" s="55"/>
      <c r="BF126" s="55"/>
      <c r="BG126" s="55"/>
      <c r="BH126" s="55"/>
      <c r="BI126" s="55"/>
      <c r="BJ126" s="55"/>
      <c r="BK126" s="55"/>
      <c r="BL126" s="55"/>
      <c r="BM126" s="55"/>
      <c r="BN126" s="55"/>
      <c r="BO126" s="55"/>
      <c r="BP126" s="55"/>
      <c r="BQ126" s="55"/>
      <c r="BR126" s="55"/>
      <c r="BS126" s="56"/>
      <c r="BT126" s="54" t="s">
        <v>86</v>
      </c>
      <c r="BU126" s="55"/>
      <c r="BV126" s="55"/>
      <c r="BW126" s="55"/>
      <c r="BX126" s="55"/>
      <c r="BY126" s="55"/>
      <c r="BZ126" s="55"/>
      <c r="CA126" s="55"/>
      <c r="CB126" s="55"/>
      <c r="CC126" s="55"/>
      <c r="CD126" s="55"/>
      <c r="CE126" s="55"/>
      <c r="CF126" s="55"/>
      <c r="CG126" s="55"/>
      <c r="CH126" s="55"/>
      <c r="CI126" s="56"/>
      <c r="CJ126" s="54" t="s">
        <v>87</v>
      </c>
      <c r="CK126" s="55"/>
      <c r="CL126" s="55"/>
      <c r="CM126" s="55"/>
      <c r="CN126" s="55"/>
      <c r="CO126" s="55"/>
      <c r="CP126" s="55"/>
      <c r="CQ126" s="55"/>
      <c r="CR126" s="55"/>
      <c r="CS126" s="55"/>
      <c r="CT126" s="55"/>
      <c r="CU126" s="55"/>
      <c r="CV126" s="55"/>
      <c r="CW126" s="55"/>
      <c r="CX126" s="55"/>
      <c r="CY126" s="55"/>
      <c r="CZ126" s="55"/>
      <c r="DA126" s="56"/>
    </row>
    <row r="127" spans="1:105" s="6" customFormat="1" x14ac:dyDescent="0.2">
      <c r="A127" s="65">
        <v>1</v>
      </c>
      <c r="B127" s="65"/>
      <c r="C127" s="65"/>
      <c r="D127" s="65"/>
      <c r="E127" s="65"/>
      <c r="F127" s="65"/>
      <c r="G127" s="65"/>
      <c r="H127" s="65">
        <v>2</v>
      </c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>
        <v>4</v>
      </c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>
        <v>5</v>
      </c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>
        <v>6</v>
      </c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</row>
    <row r="128" spans="1:105" s="7" customFormat="1" ht="15" customHeight="1" x14ac:dyDescent="0.2">
      <c r="A128" s="59"/>
      <c r="B128" s="59"/>
      <c r="C128" s="59"/>
      <c r="D128" s="59"/>
      <c r="E128" s="59"/>
      <c r="F128" s="59"/>
      <c r="G128" s="5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</row>
    <row r="129" spans="1:105" s="7" customFormat="1" ht="15" customHeight="1" x14ac:dyDescent="0.2">
      <c r="A129" s="59"/>
      <c r="B129" s="59"/>
      <c r="C129" s="59"/>
      <c r="D129" s="59"/>
      <c r="E129" s="59"/>
      <c r="F129" s="59"/>
      <c r="G129" s="5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</row>
    <row r="130" spans="1:105" s="7" customFormat="1" ht="15" customHeight="1" x14ac:dyDescent="0.2">
      <c r="A130" s="59"/>
      <c r="B130" s="59"/>
      <c r="C130" s="59"/>
      <c r="D130" s="59"/>
      <c r="E130" s="59"/>
      <c r="F130" s="59"/>
      <c r="G130" s="59"/>
      <c r="H130" s="71" t="s">
        <v>15</v>
      </c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2"/>
      <c r="BD130" s="57" t="s">
        <v>16</v>
      </c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 t="s">
        <v>16</v>
      </c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 t="s">
        <v>16</v>
      </c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</row>
    <row r="131" spans="1:105" s="2" customFormat="1" ht="12" customHeight="1" x14ac:dyDescent="0.25"/>
    <row r="132" spans="1:105" s="4" customFormat="1" ht="14.25" x14ac:dyDescent="0.2">
      <c r="A132" s="53" t="s">
        <v>88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</row>
    <row r="133" spans="1:105" s="2" customFormat="1" ht="10.5" customHeight="1" x14ac:dyDescent="0.25"/>
    <row r="134" spans="1:105" s="5" customFormat="1" ht="45" customHeight="1" x14ac:dyDescent="0.2">
      <c r="A134" s="54" t="s">
        <v>4</v>
      </c>
      <c r="B134" s="55"/>
      <c r="C134" s="55"/>
      <c r="D134" s="55"/>
      <c r="E134" s="55"/>
      <c r="F134" s="55"/>
      <c r="G134" s="56"/>
      <c r="H134" s="54" t="s">
        <v>63</v>
      </c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  <c r="AW134" s="55"/>
      <c r="AX134" s="55"/>
      <c r="AY134" s="55"/>
      <c r="AZ134" s="55"/>
      <c r="BA134" s="55"/>
      <c r="BB134" s="55"/>
      <c r="BC134" s="56"/>
      <c r="BD134" s="54" t="s">
        <v>89</v>
      </c>
      <c r="BE134" s="55"/>
      <c r="BF134" s="55"/>
      <c r="BG134" s="55"/>
      <c r="BH134" s="55"/>
      <c r="BI134" s="55"/>
      <c r="BJ134" s="55"/>
      <c r="BK134" s="55"/>
      <c r="BL134" s="55"/>
      <c r="BM134" s="55"/>
      <c r="BN134" s="55"/>
      <c r="BO134" s="55"/>
      <c r="BP134" s="55"/>
      <c r="BQ134" s="55"/>
      <c r="BR134" s="55"/>
      <c r="BS134" s="56"/>
      <c r="BT134" s="54" t="s">
        <v>90</v>
      </c>
      <c r="BU134" s="55"/>
      <c r="BV134" s="55"/>
      <c r="BW134" s="55"/>
      <c r="BX134" s="55"/>
      <c r="BY134" s="55"/>
      <c r="BZ134" s="55"/>
      <c r="CA134" s="55"/>
      <c r="CB134" s="55"/>
      <c r="CC134" s="55"/>
      <c r="CD134" s="55"/>
      <c r="CE134" s="55"/>
      <c r="CF134" s="55"/>
      <c r="CG134" s="55"/>
      <c r="CH134" s="55"/>
      <c r="CI134" s="56"/>
      <c r="CJ134" s="54" t="s">
        <v>91</v>
      </c>
      <c r="CK134" s="55"/>
      <c r="CL134" s="55"/>
      <c r="CM134" s="55"/>
      <c r="CN134" s="55"/>
      <c r="CO134" s="55"/>
      <c r="CP134" s="55"/>
      <c r="CQ134" s="55"/>
      <c r="CR134" s="55"/>
      <c r="CS134" s="55"/>
      <c r="CT134" s="55"/>
      <c r="CU134" s="55"/>
      <c r="CV134" s="55"/>
      <c r="CW134" s="55"/>
      <c r="CX134" s="55"/>
      <c r="CY134" s="55"/>
      <c r="CZ134" s="55"/>
      <c r="DA134" s="56"/>
    </row>
    <row r="135" spans="1:105" s="6" customFormat="1" x14ac:dyDescent="0.2">
      <c r="A135" s="65">
        <v>1</v>
      </c>
      <c r="B135" s="65"/>
      <c r="C135" s="65"/>
      <c r="D135" s="65"/>
      <c r="E135" s="65"/>
      <c r="F135" s="65"/>
      <c r="G135" s="65"/>
      <c r="H135" s="65">
        <v>2</v>
      </c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>
        <v>3</v>
      </c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>
        <v>4</v>
      </c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>
        <v>5</v>
      </c>
      <c r="CK135" s="65"/>
      <c r="CL135" s="65"/>
      <c r="CM135" s="65"/>
      <c r="CN135" s="65"/>
      <c r="CO135" s="65"/>
      <c r="CP135" s="65"/>
      <c r="CQ135" s="65"/>
      <c r="CR135" s="65"/>
      <c r="CS135" s="65"/>
      <c r="CT135" s="65"/>
      <c r="CU135" s="65"/>
      <c r="CV135" s="65"/>
      <c r="CW135" s="65"/>
      <c r="CX135" s="65"/>
      <c r="CY135" s="65"/>
      <c r="CZ135" s="65"/>
      <c r="DA135" s="65"/>
    </row>
    <row r="136" spans="1:105" s="7" customFormat="1" ht="15" customHeight="1" x14ac:dyDescent="0.2">
      <c r="A136" s="59" t="s">
        <v>17</v>
      </c>
      <c r="B136" s="59"/>
      <c r="C136" s="59"/>
      <c r="D136" s="59"/>
      <c r="E136" s="59"/>
      <c r="F136" s="59"/>
      <c r="G136" s="59"/>
      <c r="H136" s="69" t="s">
        <v>124</v>
      </c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57">
        <v>2</v>
      </c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>
        <v>1</v>
      </c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8">
        <v>26000</v>
      </c>
      <c r="CK136" s="58"/>
      <c r="CL136" s="58"/>
      <c r="CM136" s="58"/>
      <c r="CN136" s="58"/>
      <c r="CO136" s="58"/>
      <c r="CP136" s="58"/>
      <c r="CQ136" s="58"/>
      <c r="CR136" s="58"/>
      <c r="CS136" s="58"/>
      <c r="CT136" s="58"/>
      <c r="CU136" s="58"/>
      <c r="CV136" s="58"/>
      <c r="CW136" s="58"/>
      <c r="CX136" s="58"/>
      <c r="CY136" s="58"/>
      <c r="CZ136" s="58"/>
      <c r="DA136" s="58"/>
    </row>
    <row r="137" spans="1:105" s="7" customFormat="1" ht="15" customHeight="1" x14ac:dyDescent="0.2">
      <c r="A137" s="59" t="s">
        <v>18</v>
      </c>
      <c r="B137" s="59"/>
      <c r="C137" s="59"/>
      <c r="D137" s="59"/>
      <c r="E137" s="59"/>
      <c r="F137" s="59"/>
      <c r="G137" s="59"/>
      <c r="H137" s="69" t="s">
        <v>184</v>
      </c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57">
        <v>1</v>
      </c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>
        <v>0</v>
      </c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8">
        <v>0</v>
      </c>
      <c r="CK137" s="58"/>
      <c r="CL137" s="58"/>
      <c r="CM137" s="58"/>
      <c r="CN137" s="58"/>
      <c r="CO137" s="58"/>
      <c r="CP137" s="58"/>
      <c r="CQ137" s="58"/>
      <c r="CR137" s="58"/>
      <c r="CS137" s="58"/>
      <c r="CT137" s="58"/>
      <c r="CU137" s="58"/>
      <c r="CV137" s="58"/>
      <c r="CW137" s="58"/>
      <c r="CX137" s="58"/>
      <c r="CY137" s="58"/>
      <c r="CZ137" s="58"/>
      <c r="DA137" s="58"/>
    </row>
    <row r="138" spans="1:105" s="7" customFormat="1" ht="15" customHeight="1" x14ac:dyDescent="0.2">
      <c r="A138" s="59" t="s">
        <v>19</v>
      </c>
      <c r="B138" s="59"/>
      <c r="C138" s="59"/>
      <c r="D138" s="59"/>
      <c r="E138" s="59"/>
      <c r="F138" s="59"/>
      <c r="G138" s="59"/>
      <c r="H138" s="69" t="s">
        <v>135</v>
      </c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57">
        <v>2</v>
      </c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>
        <v>1</v>
      </c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8">
        <v>0</v>
      </c>
      <c r="CK138" s="58"/>
      <c r="CL138" s="58"/>
      <c r="CM138" s="58"/>
      <c r="CN138" s="58"/>
      <c r="CO138" s="58"/>
      <c r="CP138" s="58"/>
      <c r="CQ138" s="58"/>
      <c r="CR138" s="58"/>
      <c r="CS138" s="58"/>
      <c r="CT138" s="58"/>
      <c r="CU138" s="58"/>
      <c r="CV138" s="58"/>
      <c r="CW138" s="58"/>
      <c r="CX138" s="58"/>
      <c r="CY138" s="58"/>
      <c r="CZ138" s="58"/>
      <c r="DA138" s="58"/>
    </row>
    <row r="139" spans="1:105" s="7" customFormat="1" ht="15" customHeight="1" x14ac:dyDescent="0.2">
      <c r="A139" s="59" t="s">
        <v>23</v>
      </c>
      <c r="B139" s="59"/>
      <c r="C139" s="59"/>
      <c r="D139" s="59"/>
      <c r="E139" s="59"/>
      <c r="F139" s="59"/>
      <c r="G139" s="59"/>
      <c r="H139" s="69" t="s">
        <v>136</v>
      </c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57">
        <v>0</v>
      </c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>
        <v>0</v>
      </c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8">
        <v>0</v>
      </c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  <c r="CX139" s="58"/>
      <c r="CY139" s="58"/>
      <c r="CZ139" s="58"/>
      <c r="DA139" s="58"/>
    </row>
    <row r="140" spans="1:105" s="7" customFormat="1" ht="15" customHeight="1" x14ac:dyDescent="0.2">
      <c r="A140" s="59" t="s">
        <v>116</v>
      </c>
      <c r="B140" s="59"/>
      <c r="C140" s="59"/>
      <c r="D140" s="59"/>
      <c r="E140" s="59"/>
      <c r="F140" s="59"/>
      <c r="G140" s="59"/>
      <c r="H140" s="69" t="s">
        <v>137</v>
      </c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57">
        <v>1</v>
      </c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>
        <v>12</v>
      </c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8">
        <v>0</v>
      </c>
      <c r="CK140" s="58"/>
      <c r="CL140" s="58"/>
      <c r="CM140" s="58"/>
      <c r="CN140" s="58"/>
      <c r="CO140" s="58"/>
      <c r="CP140" s="58"/>
      <c r="CQ140" s="58"/>
      <c r="CR140" s="58"/>
      <c r="CS140" s="58"/>
      <c r="CT140" s="58"/>
      <c r="CU140" s="58"/>
      <c r="CV140" s="58"/>
      <c r="CW140" s="58"/>
      <c r="CX140" s="58"/>
      <c r="CY140" s="58"/>
      <c r="CZ140" s="58"/>
      <c r="DA140" s="58"/>
    </row>
    <row r="141" spans="1:105" s="7" customFormat="1" ht="15" customHeight="1" x14ac:dyDescent="0.2">
      <c r="A141" s="59" t="s">
        <v>141</v>
      </c>
      <c r="B141" s="59"/>
      <c r="C141" s="59"/>
      <c r="D141" s="59"/>
      <c r="E141" s="59"/>
      <c r="F141" s="59"/>
      <c r="G141" s="59"/>
      <c r="H141" s="69" t="s">
        <v>134</v>
      </c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57">
        <v>0</v>
      </c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>
        <v>0</v>
      </c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8">
        <v>26500</v>
      </c>
      <c r="CK141" s="58"/>
      <c r="CL141" s="58"/>
      <c r="CM141" s="58"/>
      <c r="CN141" s="58"/>
      <c r="CO141" s="58"/>
      <c r="CP141" s="58"/>
      <c r="CQ141" s="58"/>
      <c r="CR141" s="58"/>
      <c r="CS141" s="58"/>
      <c r="CT141" s="58"/>
      <c r="CU141" s="58"/>
      <c r="CV141" s="58"/>
      <c r="CW141" s="58"/>
      <c r="CX141" s="58"/>
      <c r="CY141" s="58"/>
      <c r="CZ141" s="58"/>
      <c r="DA141" s="58"/>
    </row>
    <row r="142" spans="1:105" s="7" customFormat="1" ht="15" customHeight="1" x14ac:dyDescent="0.2">
      <c r="A142" s="59" t="s">
        <v>142</v>
      </c>
      <c r="B142" s="59"/>
      <c r="C142" s="59"/>
      <c r="D142" s="59"/>
      <c r="E142" s="59"/>
      <c r="F142" s="59"/>
      <c r="G142" s="59"/>
      <c r="H142" s="69" t="s">
        <v>140</v>
      </c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57">
        <v>1</v>
      </c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>
        <v>12</v>
      </c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8">
        <v>0</v>
      </c>
      <c r="CK142" s="58"/>
      <c r="CL142" s="58"/>
      <c r="CM142" s="58"/>
      <c r="CN142" s="58"/>
      <c r="CO142" s="58"/>
      <c r="CP142" s="58"/>
      <c r="CQ142" s="58"/>
      <c r="CR142" s="58"/>
      <c r="CS142" s="58"/>
      <c r="CT142" s="58"/>
      <c r="CU142" s="58"/>
      <c r="CV142" s="58"/>
      <c r="CW142" s="58"/>
      <c r="CX142" s="58"/>
      <c r="CY142" s="58"/>
      <c r="CZ142" s="58"/>
      <c r="DA142" s="58"/>
    </row>
    <row r="143" spans="1:105" s="7" customFormat="1" ht="15" customHeight="1" x14ac:dyDescent="0.2">
      <c r="A143" s="59" t="s">
        <v>145</v>
      </c>
      <c r="B143" s="59"/>
      <c r="C143" s="59"/>
      <c r="D143" s="59"/>
      <c r="E143" s="59"/>
      <c r="F143" s="59"/>
      <c r="G143" s="59"/>
      <c r="H143" s="69" t="s">
        <v>146</v>
      </c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57">
        <v>1</v>
      </c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>
        <v>1</v>
      </c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8">
        <v>5000</v>
      </c>
      <c r="CK143" s="58"/>
      <c r="CL143" s="58"/>
      <c r="CM143" s="58"/>
      <c r="CN143" s="58"/>
      <c r="CO143" s="58"/>
      <c r="CP143" s="58"/>
      <c r="CQ143" s="58"/>
      <c r="CR143" s="58"/>
      <c r="CS143" s="58"/>
      <c r="CT143" s="58"/>
      <c r="CU143" s="58"/>
      <c r="CV143" s="58"/>
      <c r="CW143" s="58"/>
      <c r="CX143" s="58"/>
      <c r="CY143" s="58"/>
      <c r="CZ143" s="58"/>
      <c r="DA143" s="58"/>
    </row>
    <row r="144" spans="1:105" s="7" customFormat="1" ht="15" customHeight="1" x14ac:dyDescent="0.2">
      <c r="A144" s="59" t="s">
        <v>166</v>
      </c>
      <c r="B144" s="59"/>
      <c r="C144" s="59"/>
      <c r="D144" s="59"/>
      <c r="E144" s="59"/>
      <c r="F144" s="59"/>
      <c r="G144" s="59"/>
      <c r="H144" s="69" t="s">
        <v>186</v>
      </c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57">
        <v>1</v>
      </c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>
        <v>1</v>
      </c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8">
        <v>0</v>
      </c>
      <c r="CK144" s="58"/>
      <c r="CL144" s="58"/>
      <c r="CM144" s="58"/>
      <c r="CN144" s="58"/>
      <c r="CO144" s="58"/>
      <c r="CP144" s="58"/>
      <c r="CQ144" s="58"/>
      <c r="CR144" s="58"/>
      <c r="CS144" s="58"/>
      <c r="CT144" s="58"/>
      <c r="CU144" s="58"/>
      <c r="CV144" s="58"/>
      <c r="CW144" s="58"/>
      <c r="CX144" s="58"/>
      <c r="CY144" s="58"/>
      <c r="CZ144" s="58"/>
      <c r="DA144" s="58"/>
    </row>
    <row r="145" spans="1:105" s="7" customFormat="1" ht="15" customHeight="1" x14ac:dyDescent="0.2">
      <c r="A145" s="59"/>
      <c r="B145" s="59"/>
      <c r="C145" s="59"/>
      <c r="D145" s="59"/>
      <c r="E145" s="59"/>
      <c r="F145" s="59"/>
      <c r="G145" s="59"/>
      <c r="H145" s="71" t="s">
        <v>15</v>
      </c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2"/>
      <c r="BD145" s="57" t="s">
        <v>16</v>
      </c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 t="s">
        <v>16</v>
      </c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8">
        <f>SUM(CJ136:DA144)</f>
        <v>57500</v>
      </c>
      <c r="CK145" s="58"/>
      <c r="CL145" s="58"/>
      <c r="CM145" s="58"/>
      <c r="CN145" s="58"/>
      <c r="CO145" s="58"/>
      <c r="CP145" s="58"/>
      <c r="CQ145" s="58"/>
      <c r="CR145" s="58"/>
      <c r="CS145" s="58"/>
      <c r="CT145" s="58"/>
      <c r="CU145" s="58"/>
      <c r="CV145" s="58"/>
      <c r="CW145" s="58"/>
      <c r="CX145" s="58"/>
      <c r="CY145" s="58"/>
      <c r="CZ145" s="58"/>
      <c r="DA145" s="58"/>
    </row>
    <row r="146" spans="1:105" s="2" customFormat="1" ht="12" customHeight="1" x14ac:dyDescent="0.25"/>
    <row r="147" spans="1:105" s="4" customFormat="1" ht="14.25" x14ac:dyDescent="0.2">
      <c r="A147" s="53" t="s">
        <v>92</v>
      </c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/>
      <c r="CV147" s="53"/>
      <c r="CW147" s="53"/>
      <c r="CX147" s="53"/>
      <c r="CY147" s="53"/>
      <c r="CZ147" s="53"/>
      <c r="DA147" s="53"/>
    </row>
    <row r="148" spans="1:105" s="2" customFormat="1" ht="10.5" customHeight="1" x14ac:dyDescent="0.25"/>
    <row r="149" spans="1:105" s="2" customFormat="1" ht="30" customHeight="1" x14ac:dyDescent="0.25">
      <c r="A149" s="54" t="s">
        <v>4</v>
      </c>
      <c r="B149" s="55"/>
      <c r="C149" s="55"/>
      <c r="D149" s="55"/>
      <c r="E149" s="55"/>
      <c r="F149" s="55"/>
      <c r="G149" s="56"/>
      <c r="H149" s="54" t="s">
        <v>63</v>
      </c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55"/>
      <c r="AL149" s="55"/>
      <c r="AM149" s="55"/>
      <c r="AN149" s="55"/>
      <c r="AO149" s="55"/>
      <c r="AP149" s="55"/>
      <c r="AQ149" s="55"/>
      <c r="AR149" s="55"/>
      <c r="AS149" s="55"/>
      <c r="AT149" s="55"/>
      <c r="AU149" s="55"/>
      <c r="AV149" s="55"/>
      <c r="AW149" s="55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6"/>
      <c r="BT149" s="54" t="s">
        <v>93</v>
      </c>
      <c r="BU149" s="55"/>
      <c r="BV149" s="55"/>
      <c r="BW149" s="55"/>
      <c r="BX149" s="55"/>
      <c r="BY149" s="55"/>
      <c r="BZ149" s="55"/>
      <c r="CA149" s="55"/>
      <c r="CB149" s="55"/>
      <c r="CC149" s="55"/>
      <c r="CD149" s="55"/>
      <c r="CE149" s="55"/>
      <c r="CF149" s="55"/>
      <c r="CG149" s="55"/>
      <c r="CH149" s="55"/>
      <c r="CI149" s="56"/>
      <c r="CJ149" s="54" t="s">
        <v>94</v>
      </c>
      <c r="CK149" s="55"/>
      <c r="CL149" s="55"/>
      <c r="CM149" s="55"/>
      <c r="CN149" s="55"/>
      <c r="CO149" s="55"/>
      <c r="CP149" s="55"/>
      <c r="CQ149" s="55"/>
      <c r="CR149" s="55"/>
      <c r="CS149" s="55"/>
      <c r="CT149" s="55"/>
      <c r="CU149" s="55"/>
      <c r="CV149" s="55"/>
      <c r="CW149" s="55"/>
      <c r="CX149" s="55"/>
      <c r="CY149" s="55"/>
      <c r="CZ149" s="55"/>
      <c r="DA149" s="56"/>
    </row>
    <row r="150" spans="1:105" x14ac:dyDescent="0.2">
      <c r="A150" s="65">
        <v>1</v>
      </c>
      <c r="B150" s="65"/>
      <c r="C150" s="65"/>
      <c r="D150" s="65"/>
      <c r="E150" s="65"/>
      <c r="F150" s="65"/>
      <c r="G150" s="65"/>
      <c r="H150" s="65">
        <v>2</v>
      </c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>
        <v>3</v>
      </c>
      <c r="BU150" s="65"/>
      <c r="BV150" s="65"/>
      <c r="BW150" s="65"/>
      <c r="BX150" s="65"/>
      <c r="BY150" s="65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>
        <v>4</v>
      </c>
      <c r="CK150" s="65"/>
      <c r="CL150" s="65"/>
      <c r="CM150" s="65"/>
      <c r="CN150" s="65"/>
      <c r="CO150" s="65"/>
      <c r="CP150" s="65"/>
      <c r="CQ150" s="65"/>
      <c r="CR150" s="65"/>
      <c r="CS150" s="65"/>
      <c r="CT150" s="65"/>
      <c r="CU150" s="65"/>
      <c r="CV150" s="65"/>
      <c r="CW150" s="65"/>
      <c r="CX150" s="65"/>
      <c r="CY150" s="65"/>
      <c r="CZ150" s="65"/>
      <c r="DA150" s="65"/>
    </row>
    <row r="151" spans="1:105" s="2" customFormat="1" ht="15" customHeight="1" x14ac:dyDescent="0.25">
      <c r="A151" s="59" t="s">
        <v>17</v>
      </c>
      <c r="B151" s="59"/>
      <c r="C151" s="59"/>
      <c r="D151" s="59"/>
      <c r="E151" s="59"/>
      <c r="F151" s="59"/>
      <c r="G151" s="59"/>
      <c r="H151" s="60" t="s">
        <v>123</v>
      </c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  <c r="AI151" s="61"/>
      <c r="AJ151" s="61"/>
      <c r="AK151" s="61"/>
      <c r="AL151" s="61"/>
      <c r="AM151" s="61"/>
      <c r="AN151" s="61"/>
      <c r="AO151" s="61"/>
      <c r="AP151" s="61"/>
      <c r="AQ151" s="61"/>
      <c r="AR151" s="61"/>
      <c r="AS151" s="61"/>
      <c r="AT151" s="61"/>
      <c r="AU151" s="61"/>
      <c r="AV151" s="61"/>
      <c r="AW151" s="61"/>
      <c r="AX151" s="61"/>
      <c r="AY151" s="61"/>
      <c r="AZ151" s="61"/>
      <c r="BA151" s="61"/>
      <c r="BB151" s="61"/>
      <c r="BC151" s="61"/>
      <c r="BD151" s="61"/>
      <c r="BE151" s="61"/>
      <c r="BF151" s="61"/>
      <c r="BG151" s="61"/>
      <c r="BH151" s="61"/>
      <c r="BI151" s="61"/>
      <c r="BJ151" s="61"/>
      <c r="BK151" s="61"/>
      <c r="BL151" s="61"/>
      <c r="BM151" s="61"/>
      <c r="BN151" s="61"/>
      <c r="BO151" s="61"/>
      <c r="BP151" s="61"/>
      <c r="BQ151" s="61"/>
      <c r="BR151" s="61"/>
      <c r="BS151" s="62"/>
      <c r="BT151" s="57">
        <v>1</v>
      </c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58">
        <v>128692</v>
      </c>
      <c r="CK151" s="58"/>
      <c r="CL151" s="58"/>
      <c r="CM151" s="58"/>
      <c r="CN151" s="58"/>
      <c r="CO151" s="58"/>
      <c r="CP151" s="58"/>
      <c r="CQ151" s="58"/>
      <c r="CR151" s="58"/>
      <c r="CS151" s="58"/>
      <c r="CT151" s="58"/>
      <c r="CU151" s="58"/>
      <c r="CV151" s="58"/>
      <c r="CW151" s="58"/>
      <c r="CX151" s="58"/>
      <c r="CY151" s="58"/>
      <c r="CZ151" s="58"/>
      <c r="DA151" s="58"/>
    </row>
    <row r="152" spans="1:105" s="2" customFormat="1" ht="15" customHeight="1" x14ac:dyDescent="0.25">
      <c r="A152" s="59" t="s">
        <v>18</v>
      </c>
      <c r="B152" s="59"/>
      <c r="C152" s="59"/>
      <c r="D152" s="59"/>
      <c r="E152" s="59"/>
      <c r="F152" s="59"/>
      <c r="G152" s="59"/>
      <c r="H152" s="60" t="s">
        <v>124</v>
      </c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  <c r="AI152" s="61"/>
      <c r="AJ152" s="61"/>
      <c r="AK152" s="61"/>
      <c r="AL152" s="61"/>
      <c r="AM152" s="61"/>
      <c r="AN152" s="61"/>
      <c r="AO152" s="61"/>
      <c r="AP152" s="61"/>
      <c r="AQ152" s="61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1"/>
      <c r="BQ152" s="61"/>
      <c r="BR152" s="61"/>
      <c r="BS152" s="62"/>
      <c r="BT152" s="57">
        <v>1</v>
      </c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58">
        <v>0</v>
      </c>
      <c r="CK152" s="58"/>
      <c r="CL152" s="58"/>
      <c r="CM152" s="58"/>
      <c r="CN152" s="58"/>
      <c r="CO152" s="58"/>
      <c r="CP152" s="58"/>
      <c r="CQ152" s="58"/>
      <c r="CR152" s="58"/>
      <c r="CS152" s="58"/>
      <c r="CT152" s="58"/>
      <c r="CU152" s="58"/>
      <c r="CV152" s="58"/>
      <c r="CW152" s="58"/>
      <c r="CX152" s="58"/>
      <c r="CY152" s="58"/>
      <c r="CZ152" s="58"/>
      <c r="DA152" s="58"/>
    </row>
    <row r="153" spans="1:105" s="2" customFormat="1" ht="15" customHeight="1" x14ac:dyDescent="0.25">
      <c r="A153" s="59" t="s">
        <v>19</v>
      </c>
      <c r="B153" s="59"/>
      <c r="C153" s="59"/>
      <c r="D153" s="59"/>
      <c r="E153" s="59"/>
      <c r="F153" s="59"/>
      <c r="G153" s="59"/>
      <c r="H153" s="60" t="s">
        <v>138</v>
      </c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  <c r="AI153" s="61"/>
      <c r="AJ153" s="61"/>
      <c r="AK153" s="61"/>
      <c r="AL153" s="61"/>
      <c r="AM153" s="61"/>
      <c r="AN153" s="61"/>
      <c r="AO153" s="61"/>
      <c r="AP153" s="61"/>
      <c r="AQ153" s="61"/>
      <c r="AR153" s="61"/>
      <c r="AS153" s="61"/>
      <c r="AT153" s="61"/>
      <c r="AU153" s="61"/>
      <c r="AV153" s="61"/>
      <c r="AW153" s="61"/>
      <c r="AX153" s="61"/>
      <c r="AY153" s="61"/>
      <c r="AZ153" s="61"/>
      <c r="BA153" s="61"/>
      <c r="BB153" s="61"/>
      <c r="BC153" s="61"/>
      <c r="BD153" s="61"/>
      <c r="BE153" s="61"/>
      <c r="BF153" s="61"/>
      <c r="BG153" s="61"/>
      <c r="BH153" s="61"/>
      <c r="BI153" s="61"/>
      <c r="BJ153" s="61"/>
      <c r="BK153" s="61"/>
      <c r="BL153" s="61"/>
      <c r="BM153" s="61"/>
      <c r="BN153" s="61"/>
      <c r="BO153" s="61"/>
      <c r="BP153" s="61"/>
      <c r="BQ153" s="61"/>
      <c r="BR153" s="61"/>
      <c r="BS153" s="62"/>
      <c r="BT153" s="57">
        <v>1</v>
      </c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8">
        <v>10000</v>
      </c>
      <c r="CK153" s="58"/>
      <c r="CL153" s="58"/>
      <c r="CM153" s="58"/>
      <c r="CN153" s="58"/>
      <c r="CO153" s="58"/>
      <c r="CP153" s="58"/>
      <c r="CQ153" s="58"/>
      <c r="CR153" s="58"/>
      <c r="CS153" s="58"/>
      <c r="CT153" s="58"/>
      <c r="CU153" s="58"/>
      <c r="CV153" s="58"/>
      <c r="CW153" s="58"/>
      <c r="CX153" s="58"/>
      <c r="CY153" s="58"/>
      <c r="CZ153" s="58"/>
      <c r="DA153" s="58"/>
    </row>
    <row r="154" spans="1:105" s="2" customFormat="1" ht="15" customHeight="1" x14ac:dyDescent="0.25">
      <c r="A154" s="59" t="s">
        <v>23</v>
      </c>
      <c r="B154" s="59"/>
      <c r="C154" s="59"/>
      <c r="D154" s="59"/>
      <c r="E154" s="59"/>
      <c r="F154" s="59"/>
      <c r="G154" s="59"/>
      <c r="H154" s="60" t="s">
        <v>125</v>
      </c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  <c r="AI154" s="61"/>
      <c r="AJ154" s="61"/>
      <c r="AK154" s="61"/>
      <c r="AL154" s="61"/>
      <c r="AM154" s="61"/>
      <c r="AN154" s="61"/>
      <c r="AO154" s="61"/>
      <c r="AP154" s="61"/>
      <c r="AQ154" s="61"/>
      <c r="AR154" s="61"/>
      <c r="AS154" s="61"/>
      <c r="AT154" s="61"/>
      <c r="AU154" s="61"/>
      <c r="AV154" s="61"/>
      <c r="AW154" s="61"/>
      <c r="AX154" s="61"/>
      <c r="AY154" s="61"/>
      <c r="AZ154" s="61"/>
      <c r="BA154" s="61"/>
      <c r="BB154" s="61"/>
      <c r="BC154" s="61"/>
      <c r="BD154" s="61"/>
      <c r="BE154" s="61"/>
      <c r="BF154" s="61"/>
      <c r="BG154" s="61"/>
      <c r="BH154" s="61"/>
      <c r="BI154" s="61"/>
      <c r="BJ154" s="61"/>
      <c r="BK154" s="61"/>
      <c r="BL154" s="61"/>
      <c r="BM154" s="61"/>
      <c r="BN154" s="61"/>
      <c r="BO154" s="61"/>
      <c r="BP154" s="61"/>
      <c r="BQ154" s="61"/>
      <c r="BR154" s="61"/>
      <c r="BS154" s="62"/>
      <c r="BT154" s="57">
        <v>1</v>
      </c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8">
        <v>85000</v>
      </c>
      <c r="CK154" s="58"/>
      <c r="CL154" s="58"/>
      <c r="CM154" s="58"/>
      <c r="CN154" s="58"/>
      <c r="CO154" s="58"/>
      <c r="CP154" s="58"/>
      <c r="CQ154" s="58"/>
      <c r="CR154" s="58"/>
      <c r="CS154" s="58"/>
      <c r="CT154" s="58"/>
      <c r="CU154" s="58"/>
      <c r="CV154" s="58"/>
      <c r="CW154" s="58"/>
      <c r="CX154" s="58"/>
      <c r="CY154" s="58"/>
      <c r="CZ154" s="58"/>
      <c r="DA154" s="58"/>
    </row>
    <row r="155" spans="1:105" s="2" customFormat="1" ht="15" customHeight="1" x14ac:dyDescent="0.25">
      <c r="A155" s="59" t="s">
        <v>116</v>
      </c>
      <c r="B155" s="59"/>
      <c r="C155" s="59"/>
      <c r="D155" s="59"/>
      <c r="E155" s="59"/>
      <c r="F155" s="59"/>
      <c r="G155" s="59"/>
      <c r="H155" s="60" t="s">
        <v>171</v>
      </c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  <c r="AI155" s="61"/>
      <c r="AJ155" s="61"/>
      <c r="AK155" s="61"/>
      <c r="AL155" s="61"/>
      <c r="AM155" s="61"/>
      <c r="AN155" s="61"/>
      <c r="AO155" s="61"/>
      <c r="AP155" s="61"/>
      <c r="AQ155" s="61"/>
      <c r="AR155" s="61"/>
      <c r="AS155" s="61"/>
      <c r="AT155" s="61"/>
      <c r="AU155" s="61"/>
      <c r="AV155" s="61"/>
      <c r="AW155" s="61"/>
      <c r="AX155" s="61"/>
      <c r="AY155" s="61"/>
      <c r="AZ155" s="61"/>
      <c r="BA155" s="61"/>
      <c r="BB155" s="61"/>
      <c r="BC155" s="61"/>
      <c r="BD155" s="61"/>
      <c r="BE155" s="61"/>
      <c r="BF155" s="61"/>
      <c r="BG155" s="61"/>
      <c r="BH155" s="61"/>
      <c r="BI155" s="61"/>
      <c r="BJ155" s="61"/>
      <c r="BK155" s="61"/>
      <c r="BL155" s="61"/>
      <c r="BM155" s="61"/>
      <c r="BN155" s="61"/>
      <c r="BO155" s="61"/>
      <c r="BP155" s="61"/>
      <c r="BQ155" s="61"/>
      <c r="BR155" s="61"/>
      <c r="BS155" s="62"/>
      <c r="BT155" s="57">
        <v>1</v>
      </c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  <c r="CI155" s="57"/>
      <c r="CJ155" s="58">
        <v>7000</v>
      </c>
      <c r="CK155" s="58"/>
      <c r="CL155" s="58"/>
      <c r="CM155" s="58"/>
      <c r="CN155" s="58"/>
      <c r="CO155" s="58"/>
      <c r="CP155" s="58"/>
      <c r="CQ155" s="58"/>
      <c r="CR155" s="58"/>
      <c r="CS155" s="58"/>
      <c r="CT155" s="58"/>
      <c r="CU155" s="58"/>
      <c r="CV155" s="58"/>
      <c r="CW155" s="58"/>
      <c r="CX155" s="58"/>
      <c r="CY155" s="58"/>
      <c r="CZ155" s="58"/>
      <c r="DA155" s="58"/>
    </row>
    <row r="156" spans="1:105" s="2" customFormat="1" ht="15" customHeight="1" x14ac:dyDescent="0.25">
      <c r="A156" s="59" t="s">
        <v>141</v>
      </c>
      <c r="B156" s="59"/>
      <c r="C156" s="59"/>
      <c r="D156" s="59"/>
      <c r="E156" s="59"/>
      <c r="F156" s="59"/>
      <c r="G156" s="59"/>
      <c r="H156" s="60" t="s">
        <v>143</v>
      </c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  <c r="AI156" s="61"/>
      <c r="AJ156" s="61"/>
      <c r="AK156" s="61"/>
      <c r="AL156" s="61"/>
      <c r="AM156" s="61"/>
      <c r="AN156" s="61"/>
      <c r="AO156" s="61"/>
      <c r="AP156" s="61"/>
      <c r="AQ156" s="61"/>
      <c r="AR156" s="61"/>
      <c r="AS156" s="61"/>
      <c r="AT156" s="61"/>
      <c r="AU156" s="61"/>
      <c r="AV156" s="61"/>
      <c r="AW156" s="61"/>
      <c r="AX156" s="61"/>
      <c r="AY156" s="61"/>
      <c r="AZ156" s="61"/>
      <c r="BA156" s="61"/>
      <c r="BB156" s="61"/>
      <c r="BC156" s="61"/>
      <c r="BD156" s="61"/>
      <c r="BE156" s="61"/>
      <c r="BF156" s="61"/>
      <c r="BG156" s="61"/>
      <c r="BH156" s="61"/>
      <c r="BI156" s="61"/>
      <c r="BJ156" s="61"/>
      <c r="BK156" s="61"/>
      <c r="BL156" s="61"/>
      <c r="BM156" s="61"/>
      <c r="BN156" s="61"/>
      <c r="BO156" s="61"/>
      <c r="BP156" s="61"/>
      <c r="BQ156" s="61"/>
      <c r="BR156" s="61"/>
      <c r="BS156" s="62"/>
      <c r="BT156" s="57">
        <v>1</v>
      </c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58">
        <v>0</v>
      </c>
      <c r="CK156" s="58"/>
      <c r="CL156" s="58"/>
      <c r="CM156" s="58"/>
      <c r="CN156" s="58"/>
      <c r="CO156" s="58"/>
      <c r="CP156" s="58"/>
      <c r="CQ156" s="58"/>
      <c r="CR156" s="58"/>
      <c r="CS156" s="58"/>
      <c r="CT156" s="58"/>
      <c r="CU156" s="58"/>
      <c r="CV156" s="58"/>
      <c r="CW156" s="58"/>
      <c r="CX156" s="58"/>
      <c r="CY156" s="58"/>
      <c r="CZ156" s="58"/>
      <c r="DA156" s="58"/>
    </row>
    <row r="157" spans="1:105" s="2" customFormat="1" ht="15" customHeight="1" x14ac:dyDescent="0.25">
      <c r="A157" s="59" t="s">
        <v>142</v>
      </c>
      <c r="B157" s="59"/>
      <c r="C157" s="59"/>
      <c r="D157" s="59"/>
      <c r="E157" s="59"/>
      <c r="F157" s="59"/>
      <c r="G157" s="59"/>
      <c r="H157" s="60" t="s">
        <v>170</v>
      </c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  <c r="AI157" s="61"/>
      <c r="AJ157" s="61"/>
      <c r="AK157" s="61"/>
      <c r="AL157" s="61"/>
      <c r="AM157" s="61"/>
      <c r="AN157" s="61"/>
      <c r="AO157" s="61"/>
      <c r="AP157" s="61"/>
      <c r="AQ157" s="61"/>
      <c r="AR157" s="61"/>
      <c r="AS157" s="61"/>
      <c r="AT157" s="61"/>
      <c r="AU157" s="61"/>
      <c r="AV157" s="61"/>
      <c r="AW157" s="61"/>
      <c r="AX157" s="61"/>
      <c r="AY157" s="61"/>
      <c r="AZ157" s="61"/>
      <c r="BA157" s="61"/>
      <c r="BB157" s="61"/>
      <c r="BC157" s="61"/>
      <c r="BD157" s="61"/>
      <c r="BE157" s="61"/>
      <c r="BF157" s="61"/>
      <c r="BG157" s="61"/>
      <c r="BH157" s="61"/>
      <c r="BI157" s="61"/>
      <c r="BJ157" s="61"/>
      <c r="BK157" s="61"/>
      <c r="BL157" s="61"/>
      <c r="BM157" s="61"/>
      <c r="BN157" s="61"/>
      <c r="BO157" s="61"/>
      <c r="BP157" s="61"/>
      <c r="BQ157" s="61"/>
      <c r="BR157" s="61"/>
      <c r="BS157" s="62"/>
      <c r="BT157" s="57">
        <v>1</v>
      </c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  <c r="CH157" s="57"/>
      <c r="CI157" s="57"/>
      <c r="CJ157" s="58">
        <v>6000</v>
      </c>
      <c r="CK157" s="58"/>
      <c r="CL157" s="58"/>
      <c r="CM157" s="58"/>
      <c r="CN157" s="58"/>
      <c r="CO157" s="58"/>
      <c r="CP157" s="58"/>
      <c r="CQ157" s="58"/>
      <c r="CR157" s="58"/>
      <c r="CS157" s="58"/>
      <c r="CT157" s="58"/>
      <c r="CU157" s="58"/>
      <c r="CV157" s="58"/>
      <c r="CW157" s="58"/>
      <c r="CX157" s="58"/>
      <c r="CY157" s="58"/>
      <c r="CZ157" s="58"/>
      <c r="DA157" s="58"/>
    </row>
    <row r="158" spans="1:105" s="2" customFormat="1" ht="15" customHeight="1" x14ac:dyDescent="0.25">
      <c r="A158" s="59" t="s">
        <v>145</v>
      </c>
      <c r="B158" s="59"/>
      <c r="C158" s="59"/>
      <c r="D158" s="59"/>
      <c r="E158" s="59"/>
      <c r="F158" s="59"/>
      <c r="G158" s="59"/>
      <c r="H158" s="60" t="s">
        <v>144</v>
      </c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61"/>
      <c r="BO158" s="61"/>
      <c r="BP158" s="61"/>
      <c r="BQ158" s="61"/>
      <c r="BR158" s="61"/>
      <c r="BS158" s="62"/>
      <c r="BT158" s="57">
        <v>1</v>
      </c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8">
        <v>0</v>
      </c>
      <c r="CK158" s="58"/>
      <c r="CL158" s="58"/>
      <c r="CM158" s="58"/>
      <c r="CN158" s="58"/>
      <c r="CO158" s="58"/>
      <c r="CP158" s="58"/>
      <c r="CQ158" s="58"/>
      <c r="CR158" s="58"/>
      <c r="CS158" s="58"/>
      <c r="CT158" s="58"/>
      <c r="CU158" s="58"/>
      <c r="CV158" s="58"/>
      <c r="CW158" s="58"/>
      <c r="CX158" s="58"/>
      <c r="CY158" s="58"/>
      <c r="CZ158" s="58"/>
      <c r="DA158" s="58"/>
    </row>
    <row r="159" spans="1:105" s="2" customFormat="1" ht="15" customHeight="1" x14ac:dyDescent="0.25">
      <c r="A159" s="59" t="s">
        <v>166</v>
      </c>
      <c r="B159" s="59"/>
      <c r="C159" s="59"/>
      <c r="D159" s="59"/>
      <c r="E159" s="59"/>
      <c r="F159" s="59"/>
      <c r="G159" s="59"/>
      <c r="H159" s="60" t="s">
        <v>168</v>
      </c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1"/>
      <c r="BM159" s="61"/>
      <c r="BN159" s="61"/>
      <c r="BO159" s="61"/>
      <c r="BP159" s="61"/>
      <c r="BQ159" s="61"/>
      <c r="BR159" s="61"/>
      <c r="BS159" s="62"/>
      <c r="BT159" s="57">
        <v>1</v>
      </c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8">
        <v>0</v>
      </c>
      <c r="CK159" s="58"/>
      <c r="CL159" s="58"/>
      <c r="CM159" s="58"/>
      <c r="CN159" s="58"/>
      <c r="CO159" s="58"/>
      <c r="CP159" s="58"/>
      <c r="CQ159" s="58"/>
      <c r="CR159" s="58"/>
      <c r="CS159" s="58"/>
      <c r="CT159" s="58"/>
      <c r="CU159" s="58"/>
      <c r="CV159" s="58"/>
      <c r="CW159" s="58"/>
      <c r="CX159" s="58"/>
      <c r="CY159" s="58"/>
      <c r="CZ159" s="58"/>
      <c r="DA159" s="58"/>
    </row>
    <row r="160" spans="1:105" s="2" customFormat="1" ht="15" customHeight="1" x14ac:dyDescent="0.25">
      <c r="A160" s="59" t="s">
        <v>167</v>
      </c>
      <c r="B160" s="59"/>
      <c r="C160" s="59"/>
      <c r="D160" s="59"/>
      <c r="E160" s="59"/>
      <c r="F160" s="59"/>
      <c r="G160" s="59"/>
      <c r="H160" s="60" t="s">
        <v>185</v>
      </c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  <c r="AI160" s="61"/>
      <c r="AJ160" s="61"/>
      <c r="AK160" s="61"/>
      <c r="AL160" s="61"/>
      <c r="AM160" s="61"/>
      <c r="AN160" s="61"/>
      <c r="AO160" s="61"/>
      <c r="AP160" s="61"/>
      <c r="AQ160" s="61"/>
      <c r="AR160" s="61"/>
      <c r="AS160" s="61"/>
      <c r="AT160" s="61"/>
      <c r="AU160" s="61"/>
      <c r="AV160" s="61"/>
      <c r="AW160" s="61"/>
      <c r="AX160" s="61"/>
      <c r="AY160" s="61"/>
      <c r="AZ160" s="61"/>
      <c r="BA160" s="61"/>
      <c r="BB160" s="61"/>
      <c r="BC160" s="61"/>
      <c r="BD160" s="61"/>
      <c r="BE160" s="61"/>
      <c r="BF160" s="61"/>
      <c r="BG160" s="61"/>
      <c r="BH160" s="61"/>
      <c r="BI160" s="61"/>
      <c r="BJ160" s="61"/>
      <c r="BK160" s="61"/>
      <c r="BL160" s="61"/>
      <c r="BM160" s="61"/>
      <c r="BN160" s="61"/>
      <c r="BO160" s="61"/>
      <c r="BP160" s="61"/>
      <c r="BQ160" s="61"/>
      <c r="BR160" s="61"/>
      <c r="BS160" s="62"/>
      <c r="BT160" s="57">
        <v>1</v>
      </c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8">
        <v>0</v>
      </c>
      <c r="CK160" s="58"/>
      <c r="CL160" s="58"/>
      <c r="CM160" s="58"/>
      <c r="CN160" s="58"/>
      <c r="CO160" s="58"/>
      <c r="CP160" s="58"/>
      <c r="CQ160" s="58"/>
      <c r="CR160" s="58"/>
      <c r="CS160" s="58"/>
      <c r="CT160" s="58"/>
      <c r="CU160" s="58"/>
      <c r="CV160" s="58"/>
      <c r="CW160" s="58"/>
      <c r="CX160" s="58"/>
      <c r="CY160" s="58"/>
      <c r="CZ160" s="58"/>
      <c r="DA160" s="58"/>
    </row>
    <row r="161" spans="1:161" s="2" customFormat="1" ht="15" customHeight="1" x14ac:dyDescent="0.25">
      <c r="A161" s="59"/>
      <c r="B161" s="59"/>
      <c r="C161" s="59"/>
      <c r="D161" s="59"/>
      <c r="E161" s="59"/>
      <c r="F161" s="59"/>
      <c r="G161" s="59"/>
      <c r="H161" s="66" t="s">
        <v>15</v>
      </c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67"/>
      <c r="BM161" s="67"/>
      <c r="BN161" s="67"/>
      <c r="BO161" s="67"/>
      <c r="BP161" s="67"/>
      <c r="BQ161" s="67"/>
      <c r="BR161" s="67"/>
      <c r="BS161" s="68"/>
      <c r="BT161" s="57" t="s">
        <v>16</v>
      </c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8">
        <f>SUM(CJ151:DA160)</f>
        <v>236692</v>
      </c>
      <c r="CK161" s="58"/>
      <c r="CL161" s="58"/>
      <c r="CM161" s="58"/>
      <c r="CN161" s="58"/>
      <c r="CO161" s="58"/>
      <c r="CP161" s="58"/>
      <c r="CQ161" s="58"/>
      <c r="CR161" s="58"/>
      <c r="CS161" s="58"/>
      <c r="CT161" s="58"/>
      <c r="CU161" s="58"/>
      <c r="CV161" s="58"/>
      <c r="CW161" s="58"/>
      <c r="CX161" s="58"/>
      <c r="CY161" s="58"/>
      <c r="CZ161" s="58"/>
      <c r="DA161" s="58"/>
    </row>
    <row r="162" spans="1:161" s="2" customFormat="1" ht="12" customHeight="1" x14ac:dyDescent="0.25"/>
    <row r="163" spans="1:161" s="4" customFormat="1" ht="28.5" customHeight="1" x14ac:dyDescent="0.2">
      <c r="A163" s="70" t="s">
        <v>95</v>
      </c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  <c r="CP163" s="70"/>
      <c r="CQ163" s="70"/>
      <c r="CR163" s="70"/>
      <c r="CS163" s="70"/>
      <c r="CT163" s="70"/>
      <c r="CU163" s="70"/>
      <c r="CV163" s="70"/>
      <c r="CW163" s="70"/>
      <c r="CX163" s="70"/>
      <c r="CY163" s="70"/>
      <c r="CZ163" s="70"/>
      <c r="DA163" s="70"/>
    </row>
    <row r="164" spans="1:161" s="2" customFormat="1" ht="10.5" customHeight="1" x14ac:dyDescent="0.25"/>
    <row r="165" spans="1:161" s="5" customFormat="1" ht="30" customHeight="1" x14ac:dyDescent="0.2">
      <c r="A165" s="54" t="s">
        <v>4</v>
      </c>
      <c r="B165" s="55"/>
      <c r="C165" s="55"/>
      <c r="D165" s="55"/>
      <c r="E165" s="55"/>
      <c r="F165" s="55"/>
      <c r="G165" s="56"/>
      <c r="H165" s="54" t="s">
        <v>63</v>
      </c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55"/>
      <c r="AL165" s="55"/>
      <c r="AM165" s="55"/>
      <c r="AN165" s="55"/>
      <c r="AO165" s="55"/>
      <c r="AP165" s="55"/>
      <c r="AQ165" s="55"/>
      <c r="AR165" s="55"/>
      <c r="AS165" s="55"/>
      <c r="AT165" s="55"/>
      <c r="AU165" s="55"/>
      <c r="AV165" s="55"/>
      <c r="AW165" s="55"/>
      <c r="AX165" s="55"/>
      <c r="AY165" s="55"/>
      <c r="AZ165" s="55"/>
      <c r="BA165" s="55"/>
      <c r="BB165" s="55"/>
      <c r="BC165" s="56"/>
      <c r="BD165" s="54" t="s">
        <v>85</v>
      </c>
      <c r="BE165" s="55"/>
      <c r="BF165" s="55"/>
      <c r="BG165" s="55"/>
      <c r="BH165" s="55"/>
      <c r="BI165" s="55"/>
      <c r="BJ165" s="55"/>
      <c r="BK165" s="55"/>
      <c r="BL165" s="55"/>
      <c r="BM165" s="55"/>
      <c r="BN165" s="55"/>
      <c r="BO165" s="55"/>
      <c r="BP165" s="55"/>
      <c r="BQ165" s="55"/>
      <c r="BR165" s="55"/>
      <c r="BS165" s="56"/>
      <c r="BT165" s="54" t="s">
        <v>96</v>
      </c>
      <c r="BU165" s="55"/>
      <c r="BV165" s="55"/>
      <c r="BW165" s="55"/>
      <c r="BX165" s="55"/>
      <c r="BY165" s="55"/>
      <c r="BZ165" s="55"/>
      <c r="CA165" s="55"/>
      <c r="CB165" s="55"/>
      <c r="CC165" s="55"/>
      <c r="CD165" s="55"/>
      <c r="CE165" s="55"/>
      <c r="CF165" s="55"/>
      <c r="CG165" s="55"/>
      <c r="CH165" s="55"/>
      <c r="CI165" s="56"/>
      <c r="CJ165" s="54" t="s">
        <v>97</v>
      </c>
      <c r="CK165" s="55"/>
      <c r="CL165" s="55"/>
      <c r="CM165" s="55"/>
      <c r="CN165" s="55"/>
      <c r="CO165" s="55"/>
      <c r="CP165" s="55"/>
      <c r="CQ165" s="55"/>
      <c r="CR165" s="55"/>
      <c r="CS165" s="55"/>
      <c r="CT165" s="55"/>
      <c r="CU165" s="55"/>
      <c r="CV165" s="55"/>
      <c r="CW165" s="55"/>
      <c r="CX165" s="55"/>
      <c r="CY165" s="55"/>
      <c r="CZ165" s="55"/>
      <c r="DA165" s="56"/>
    </row>
    <row r="166" spans="1:161" s="6" customFormat="1" x14ac:dyDescent="0.2">
      <c r="A166" s="65"/>
      <c r="B166" s="65"/>
      <c r="C166" s="65"/>
      <c r="D166" s="65"/>
      <c r="E166" s="65"/>
      <c r="F166" s="65"/>
      <c r="G166" s="65"/>
      <c r="H166" s="65">
        <v>1</v>
      </c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  <c r="AI166" s="65"/>
      <c r="AJ166" s="65"/>
      <c r="AK166" s="65"/>
      <c r="AL166" s="65"/>
      <c r="AM166" s="65"/>
      <c r="AN166" s="65"/>
      <c r="AO166" s="65"/>
      <c r="AP166" s="65"/>
      <c r="AQ166" s="65"/>
      <c r="AR166" s="65"/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>
        <v>2</v>
      </c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>
        <v>3</v>
      </c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>
        <v>4</v>
      </c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</row>
    <row r="167" spans="1:161" s="7" customFormat="1" ht="15" customHeight="1" x14ac:dyDescent="0.2">
      <c r="A167" s="59" t="s">
        <v>17</v>
      </c>
      <c r="B167" s="59"/>
      <c r="C167" s="59"/>
      <c r="D167" s="59"/>
      <c r="E167" s="59"/>
      <c r="F167" s="59"/>
      <c r="G167" s="59"/>
      <c r="H167" s="69" t="s">
        <v>126</v>
      </c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57">
        <v>470.35</v>
      </c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>
        <v>1900</v>
      </c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8">
        <f>744659+149000</f>
        <v>893659</v>
      </c>
      <c r="CK167" s="58"/>
      <c r="CL167" s="58"/>
      <c r="CM167" s="58"/>
      <c r="CN167" s="58"/>
      <c r="CO167" s="58"/>
      <c r="CP167" s="58"/>
      <c r="CQ167" s="58"/>
      <c r="CR167" s="58"/>
      <c r="CS167" s="58"/>
      <c r="CT167" s="58"/>
      <c r="CU167" s="58"/>
      <c r="CV167" s="58"/>
      <c r="CW167" s="58"/>
      <c r="CX167" s="58"/>
      <c r="CY167" s="58"/>
      <c r="CZ167" s="58"/>
      <c r="DA167" s="58"/>
    </row>
    <row r="168" spans="1:161" s="7" customFormat="1" ht="15" customHeight="1" x14ac:dyDescent="0.2">
      <c r="A168" s="59" t="s">
        <v>18</v>
      </c>
      <c r="B168" s="59"/>
      <c r="C168" s="59"/>
      <c r="D168" s="59"/>
      <c r="E168" s="59"/>
      <c r="F168" s="59"/>
      <c r="G168" s="59"/>
      <c r="H168" s="69" t="s">
        <v>127</v>
      </c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57">
        <v>545</v>
      </c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>
        <v>55</v>
      </c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8">
        <v>50000</v>
      </c>
      <c r="CK168" s="58"/>
      <c r="CL168" s="58"/>
      <c r="CM168" s="58"/>
      <c r="CN168" s="58"/>
      <c r="CO168" s="58"/>
      <c r="CP168" s="58"/>
      <c r="CQ168" s="58"/>
      <c r="CR168" s="58"/>
      <c r="CS168" s="58"/>
      <c r="CT168" s="58"/>
      <c r="CU168" s="58"/>
      <c r="CV168" s="58"/>
      <c r="CW168" s="58"/>
      <c r="CX168" s="58"/>
      <c r="CY168" s="58"/>
      <c r="CZ168" s="58"/>
      <c r="DA168" s="58"/>
    </row>
    <row r="169" spans="1:161" s="7" customFormat="1" ht="15" customHeight="1" x14ac:dyDescent="0.2">
      <c r="A169" s="59" t="s">
        <v>19</v>
      </c>
      <c r="B169" s="59"/>
      <c r="C169" s="59"/>
      <c r="D169" s="59"/>
      <c r="E169" s="59"/>
      <c r="F169" s="59"/>
      <c r="G169" s="59"/>
      <c r="H169" s="69" t="s">
        <v>128</v>
      </c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57"/>
      <c r="CF169" s="57"/>
      <c r="CG169" s="57"/>
      <c r="CH169" s="57"/>
      <c r="CI169" s="57"/>
      <c r="CJ169" s="58"/>
      <c r="CK169" s="58"/>
      <c r="CL169" s="58"/>
      <c r="CM169" s="58"/>
      <c r="CN169" s="58"/>
      <c r="CO169" s="58"/>
      <c r="CP169" s="58"/>
      <c r="CQ169" s="58"/>
      <c r="CR169" s="58"/>
      <c r="CS169" s="58"/>
      <c r="CT169" s="58"/>
      <c r="CU169" s="58"/>
      <c r="CV169" s="58"/>
      <c r="CW169" s="58"/>
      <c r="CX169" s="58"/>
      <c r="CY169" s="58"/>
      <c r="CZ169" s="58"/>
      <c r="DA169" s="58"/>
    </row>
    <row r="170" spans="1:161" s="7" customFormat="1" ht="15" customHeight="1" x14ac:dyDescent="0.2">
      <c r="A170" s="59" t="s">
        <v>23</v>
      </c>
      <c r="B170" s="59"/>
      <c r="C170" s="59"/>
      <c r="D170" s="59"/>
      <c r="E170" s="59"/>
      <c r="F170" s="59"/>
      <c r="G170" s="59"/>
      <c r="H170" s="69" t="s">
        <v>132</v>
      </c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7"/>
      <c r="CF170" s="57"/>
      <c r="CG170" s="57"/>
      <c r="CH170" s="57"/>
      <c r="CI170" s="57"/>
      <c r="CJ170" s="58">
        <v>0</v>
      </c>
      <c r="CK170" s="58"/>
      <c r="CL170" s="58"/>
      <c r="CM170" s="58"/>
      <c r="CN170" s="58"/>
      <c r="CO170" s="58"/>
      <c r="CP170" s="58"/>
      <c r="CQ170" s="58"/>
      <c r="CR170" s="58"/>
      <c r="CS170" s="58"/>
      <c r="CT170" s="58"/>
      <c r="CU170" s="58"/>
      <c r="CV170" s="58"/>
      <c r="CW170" s="58"/>
      <c r="CX170" s="58"/>
      <c r="CY170" s="58"/>
      <c r="CZ170" s="58"/>
      <c r="DA170" s="58"/>
    </row>
    <row r="171" spans="1:161" s="7" customFormat="1" ht="15" customHeight="1" x14ac:dyDescent="0.2">
      <c r="A171" s="59"/>
      <c r="B171" s="59"/>
      <c r="C171" s="59"/>
      <c r="D171" s="59"/>
      <c r="E171" s="59"/>
      <c r="F171" s="59"/>
      <c r="G171" s="59"/>
      <c r="H171" s="71" t="s">
        <v>15</v>
      </c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2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 t="s">
        <v>16</v>
      </c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57"/>
      <c r="CF171" s="57"/>
      <c r="CG171" s="57"/>
      <c r="CH171" s="57"/>
      <c r="CI171" s="57"/>
      <c r="CJ171" s="58">
        <f>CJ167+CJ168+CJ170</f>
        <v>943659</v>
      </c>
      <c r="CK171" s="58"/>
      <c r="CL171" s="58"/>
      <c r="CM171" s="58"/>
      <c r="CN171" s="58"/>
      <c r="CO171" s="58"/>
      <c r="CP171" s="58"/>
      <c r="CQ171" s="58"/>
      <c r="CR171" s="58"/>
      <c r="CS171" s="58"/>
      <c r="CT171" s="58"/>
      <c r="CU171" s="58"/>
      <c r="CV171" s="58"/>
      <c r="CW171" s="58"/>
      <c r="CX171" s="58"/>
      <c r="CY171" s="58"/>
      <c r="CZ171" s="58"/>
      <c r="DA171" s="58"/>
    </row>
    <row r="173" spans="1:161" s="4" customFormat="1" ht="24.75" customHeight="1" x14ac:dyDescent="0.2">
      <c r="A173" s="8" t="s">
        <v>129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63">
        <f>EO14+CJ23+CM50+CE74+CL103+CL122+CJ145+CJ161+CJ171+CJ63</f>
        <v>6290300</v>
      </c>
      <c r="BX173" s="64"/>
      <c r="BY173" s="64"/>
      <c r="BZ173" s="64"/>
      <c r="CA173" s="64"/>
      <c r="CB173" s="64"/>
      <c r="CC173" s="64"/>
      <c r="CD173" s="64"/>
      <c r="CE173" s="64"/>
      <c r="CF173" s="64"/>
      <c r="CG173" s="64"/>
      <c r="CH173" s="64"/>
      <c r="CI173" s="64"/>
      <c r="CJ173" s="64"/>
      <c r="CK173" s="64"/>
      <c r="CL173" s="64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</row>
    <row r="174" spans="1:161" ht="13.5" customHeight="1" x14ac:dyDescent="0.2">
      <c r="A174" s="50"/>
      <c r="B174" s="50"/>
      <c r="C174" s="50"/>
      <c r="D174" s="50"/>
      <c r="E174" s="50"/>
      <c r="F174" s="50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1"/>
      <c r="BR174" s="51"/>
      <c r="BS174" s="51"/>
      <c r="BT174" s="51"/>
      <c r="BU174" s="51"/>
      <c r="BV174" s="51"/>
      <c r="BW174" s="52"/>
      <c r="BX174" s="52"/>
      <c r="BY174" s="52"/>
      <c r="BZ174" s="52"/>
      <c r="CA174" s="52"/>
      <c r="CB174" s="52"/>
      <c r="CC174" s="52"/>
      <c r="CD174" s="52"/>
      <c r="CE174" s="52"/>
      <c r="CF174" s="52"/>
      <c r="CG174" s="52"/>
      <c r="CH174" s="52"/>
      <c r="CI174" s="52"/>
      <c r="CJ174" s="52"/>
      <c r="CK174" s="52"/>
      <c r="CL174" s="52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</row>
    <row r="175" spans="1:161" ht="13.5" customHeight="1" x14ac:dyDescent="0.2">
      <c r="A175" s="50"/>
      <c r="B175" s="50"/>
      <c r="C175" s="50"/>
      <c r="D175" s="50"/>
      <c r="E175" s="50"/>
      <c r="F175" s="50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51"/>
      <c r="BS175" s="51"/>
      <c r="BT175" s="51"/>
      <c r="BU175" s="51"/>
      <c r="BV175" s="51"/>
      <c r="BW175" s="52"/>
      <c r="BX175" s="52"/>
      <c r="BY175" s="52"/>
      <c r="BZ175" s="52"/>
      <c r="CA175" s="52"/>
      <c r="CB175" s="52"/>
      <c r="CC175" s="52"/>
      <c r="CD175" s="52"/>
      <c r="CE175" s="52"/>
      <c r="CF175" s="52"/>
      <c r="CG175" s="52"/>
      <c r="CH175" s="52"/>
      <c r="CI175" s="52"/>
      <c r="CJ175" s="52"/>
      <c r="CK175" s="52"/>
      <c r="CL175" s="52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</row>
    <row r="176" spans="1:161" ht="13.5" customHeight="1" x14ac:dyDescent="0.2">
      <c r="A176" s="50"/>
      <c r="B176" s="50"/>
      <c r="C176" s="50"/>
      <c r="D176" s="50"/>
      <c r="E176" s="50"/>
      <c r="F176" s="50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1"/>
      <c r="BT176" s="51"/>
      <c r="BU176" s="51"/>
      <c r="BV176" s="51"/>
      <c r="BW176" s="52"/>
      <c r="BX176" s="52"/>
      <c r="BY176" s="52"/>
      <c r="BZ176" s="52"/>
      <c r="CA176" s="52"/>
      <c r="CB176" s="52"/>
      <c r="CC176" s="52"/>
      <c r="CD176" s="52"/>
      <c r="CE176" s="52"/>
      <c r="CF176" s="52"/>
      <c r="CG176" s="52"/>
      <c r="CH176" s="52"/>
      <c r="CI176" s="52"/>
      <c r="CJ176" s="52"/>
      <c r="CK176" s="52"/>
      <c r="CL176" s="52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</row>
  </sheetData>
  <mergeCells count="636">
    <mergeCell ref="A143:G143"/>
    <mergeCell ref="H143:BC143"/>
    <mergeCell ref="BD143:BS143"/>
    <mergeCell ref="BT143:CI143"/>
    <mergeCell ref="CJ143:DA143"/>
    <mergeCell ref="A159:G159"/>
    <mergeCell ref="H158:BS158"/>
    <mergeCell ref="BT158:CI158"/>
    <mergeCell ref="CJ158:DA158"/>
    <mergeCell ref="H157:BS157"/>
    <mergeCell ref="BT157:CI157"/>
    <mergeCell ref="CJ157:DA157"/>
    <mergeCell ref="A158:G158"/>
    <mergeCell ref="H159:BS159"/>
    <mergeCell ref="BT159:CI159"/>
    <mergeCell ref="CJ159:DA159"/>
    <mergeCell ref="A157:G157"/>
    <mergeCell ref="A141:G141"/>
    <mergeCell ref="H141:BC141"/>
    <mergeCell ref="BD141:BS141"/>
    <mergeCell ref="BT141:CI141"/>
    <mergeCell ref="CJ141:DA141"/>
    <mergeCell ref="A154:G154"/>
    <mergeCell ref="H154:BS154"/>
    <mergeCell ref="BT154:CI154"/>
    <mergeCell ref="CJ154:DA154"/>
    <mergeCell ref="A142:G142"/>
    <mergeCell ref="H142:BC142"/>
    <mergeCell ref="BD142:BS142"/>
    <mergeCell ref="BT142:CI142"/>
    <mergeCell ref="A145:G145"/>
    <mergeCell ref="H145:BC145"/>
    <mergeCell ref="BD145:BS145"/>
    <mergeCell ref="BT145:CI145"/>
    <mergeCell ref="CJ145:DA145"/>
    <mergeCell ref="A144:G144"/>
    <mergeCell ref="H144:BC144"/>
    <mergeCell ref="BD144:BS144"/>
    <mergeCell ref="BT144:CI144"/>
    <mergeCell ref="CJ144:DA144"/>
    <mergeCell ref="CJ142:DA142"/>
    <mergeCell ref="AV2:FE2"/>
    <mergeCell ref="CL116:DA116"/>
    <mergeCell ref="CL101:DA101"/>
    <mergeCell ref="BV118:CK118"/>
    <mergeCell ref="CL118:DA118"/>
    <mergeCell ref="BV102:CK102"/>
    <mergeCell ref="CL102:DA102"/>
    <mergeCell ref="AP102:BE102"/>
    <mergeCell ref="BF102:BU102"/>
    <mergeCell ref="AP101:BE101"/>
    <mergeCell ref="BF101:BU101"/>
    <mergeCell ref="BV101:CK101"/>
    <mergeCell ref="EO14:FE14"/>
    <mergeCell ref="EO12:FE12"/>
    <mergeCell ref="CQ14:DH14"/>
    <mergeCell ref="CQ11:DH11"/>
    <mergeCell ref="DI11:DX11"/>
    <mergeCell ref="DY11:EN11"/>
    <mergeCell ref="EO13:FE13"/>
    <mergeCell ref="DI14:DX14"/>
    <mergeCell ref="CJ62:DA62"/>
    <mergeCell ref="BD22:BS22"/>
    <mergeCell ref="BT22:CI22"/>
    <mergeCell ref="BD19:BS19"/>
    <mergeCell ref="BT19:CI19"/>
    <mergeCell ref="BX14:CP14"/>
    <mergeCell ref="A101:G101"/>
    <mergeCell ref="H101:AO101"/>
    <mergeCell ref="A121:G121"/>
    <mergeCell ref="H121:AO121"/>
    <mergeCell ref="A169:G169"/>
    <mergeCell ref="H169:BC169"/>
    <mergeCell ref="BD169:BS169"/>
    <mergeCell ref="BT169:CI169"/>
    <mergeCell ref="BD166:BS166"/>
    <mergeCell ref="BT166:CI166"/>
    <mergeCell ref="BT168:CI168"/>
    <mergeCell ref="A160:G160"/>
    <mergeCell ref="A119:G119"/>
    <mergeCell ref="H119:AO119"/>
    <mergeCell ref="AP119:BE119"/>
    <mergeCell ref="BF119:BU119"/>
    <mergeCell ref="BV119:CK119"/>
    <mergeCell ref="A102:G102"/>
    <mergeCell ref="H102:AO102"/>
    <mergeCell ref="A152:G152"/>
    <mergeCell ref="H152:BS152"/>
    <mergeCell ref="CJ30:DA30"/>
    <mergeCell ref="DI13:DX13"/>
    <mergeCell ref="DY13:EN13"/>
    <mergeCell ref="CJ152:DA152"/>
    <mergeCell ref="H165:BC165"/>
    <mergeCell ref="BT139:CI139"/>
    <mergeCell ref="CJ139:DA139"/>
    <mergeCell ref="CL119:DA119"/>
    <mergeCell ref="AP121:BE121"/>
    <mergeCell ref="BF121:BU121"/>
    <mergeCell ref="BV121:CK121"/>
    <mergeCell ref="CL121:DA121"/>
    <mergeCell ref="BD72:BS72"/>
    <mergeCell ref="BT72:CD72"/>
    <mergeCell ref="CE72:DA72"/>
    <mergeCell ref="CE68:DA68"/>
    <mergeCell ref="CJ63:DA63"/>
    <mergeCell ref="CJ19:DA19"/>
    <mergeCell ref="CJ21:DA21"/>
    <mergeCell ref="CJ20:DA20"/>
    <mergeCell ref="G21:AD21"/>
    <mergeCell ref="AE21:BC21"/>
    <mergeCell ref="BD21:BS21"/>
    <mergeCell ref="A14:X14"/>
    <mergeCell ref="Y14:AN14"/>
    <mergeCell ref="A31:F31"/>
    <mergeCell ref="G31:AD31"/>
    <mergeCell ref="AE31:AY31"/>
    <mergeCell ref="AZ31:BQ31"/>
    <mergeCell ref="BR31:CI31"/>
    <mergeCell ref="CJ31:DA31"/>
    <mergeCell ref="Y13:AN13"/>
    <mergeCell ref="AO13:BE13"/>
    <mergeCell ref="BF13:BW13"/>
    <mergeCell ref="BX13:CP13"/>
    <mergeCell ref="CQ13:DH13"/>
    <mergeCell ref="A20:F20"/>
    <mergeCell ref="A21:F21"/>
    <mergeCell ref="AO14:BE14"/>
    <mergeCell ref="BF14:BW14"/>
    <mergeCell ref="G20:AD20"/>
    <mergeCell ref="AE20:BC20"/>
    <mergeCell ref="BD20:BS20"/>
    <mergeCell ref="BT20:CI20"/>
    <mergeCell ref="BT21:CI21"/>
    <mergeCell ref="A19:F19"/>
    <mergeCell ref="G19:AD19"/>
    <mergeCell ref="AE19:BC19"/>
    <mergeCell ref="G29:AD29"/>
    <mergeCell ref="A71:G71"/>
    <mergeCell ref="H71:BC71"/>
    <mergeCell ref="BD71:BS71"/>
    <mergeCell ref="BT71:CD71"/>
    <mergeCell ref="CE71:DA71"/>
    <mergeCell ref="CJ166:DA166"/>
    <mergeCell ref="A163:DA163"/>
    <mergeCell ref="A165:G165"/>
    <mergeCell ref="A166:G166"/>
    <mergeCell ref="H166:BC166"/>
    <mergeCell ref="A118:G118"/>
    <mergeCell ref="H118:AO118"/>
    <mergeCell ref="AP118:BE118"/>
    <mergeCell ref="BF118:BU118"/>
    <mergeCell ref="A100:G100"/>
    <mergeCell ref="H100:AO100"/>
    <mergeCell ref="AP100:BE100"/>
    <mergeCell ref="BF100:BU100"/>
    <mergeCell ref="BV100:CK100"/>
    <mergeCell ref="CL100:DA100"/>
    <mergeCell ref="A117:G117"/>
    <mergeCell ref="H117:AO117"/>
    <mergeCell ref="AP117:BE117"/>
    <mergeCell ref="BF117:BU117"/>
    <mergeCell ref="AV1:FE1"/>
    <mergeCell ref="A16:DZ16"/>
    <mergeCell ref="A171:G171"/>
    <mergeCell ref="H171:BC171"/>
    <mergeCell ref="BD171:BS171"/>
    <mergeCell ref="BT171:CI171"/>
    <mergeCell ref="CJ171:DA171"/>
    <mergeCell ref="A168:G168"/>
    <mergeCell ref="H168:BC168"/>
    <mergeCell ref="BD168:BS168"/>
    <mergeCell ref="CJ168:DA168"/>
    <mergeCell ref="A167:G167"/>
    <mergeCell ref="H167:BC167"/>
    <mergeCell ref="BD167:BS167"/>
    <mergeCell ref="BT167:CI167"/>
    <mergeCell ref="CJ167:DA167"/>
    <mergeCell ref="A70:G70"/>
    <mergeCell ref="H70:BC70"/>
    <mergeCell ref="BD70:BS70"/>
    <mergeCell ref="BT70:CD70"/>
    <mergeCell ref="CE70:DA70"/>
    <mergeCell ref="A72:G72"/>
    <mergeCell ref="H72:BC72"/>
    <mergeCell ref="CJ135:DA135"/>
    <mergeCell ref="A139:G139"/>
    <mergeCell ref="H139:BC139"/>
    <mergeCell ref="BD139:BS139"/>
    <mergeCell ref="CJ130:DA130"/>
    <mergeCell ref="A136:G136"/>
    <mergeCell ref="H136:BC136"/>
    <mergeCell ref="BD136:BS136"/>
    <mergeCell ref="BT136:CI136"/>
    <mergeCell ref="CJ136:DA136"/>
    <mergeCell ref="CJ134:DA134"/>
    <mergeCell ref="A137:G137"/>
    <mergeCell ref="H137:BC137"/>
    <mergeCell ref="BD137:BS137"/>
    <mergeCell ref="BT137:CI137"/>
    <mergeCell ref="CJ137:DA137"/>
    <mergeCell ref="A138:G138"/>
    <mergeCell ref="H138:BC138"/>
    <mergeCell ref="BD138:BS138"/>
    <mergeCell ref="BT138:CI138"/>
    <mergeCell ref="CJ138:DA138"/>
    <mergeCell ref="CJ129:DA129"/>
    <mergeCell ref="A128:G128"/>
    <mergeCell ref="H128:BC128"/>
    <mergeCell ref="BD128:BS128"/>
    <mergeCell ref="BT128:CI128"/>
    <mergeCell ref="CJ128:DA128"/>
    <mergeCell ref="A135:G135"/>
    <mergeCell ref="H135:BC135"/>
    <mergeCell ref="BD135:BS135"/>
    <mergeCell ref="BT135:CI135"/>
    <mergeCell ref="A130:G130"/>
    <mergeCell ref="H130:BC130"/>
    <mergeCell ref="BD130:BS130"/>
    <mergeCell ref="BT130:CI130"/>
    <mergeCell ref="A132:DA132"/>
    <mergeCell ref="A134:G134"/>
    <mergeCell ref="A129:G129"/>
    <mergeCell ref="H129:BC129"/>
    <mergeCell ref="BD129:BS129"/>
    <mergeCell ref="BT129:CI129"/>
    <mergeCell ref="H126:BC126"/>
    <mergeCell ref="BD126:BS126"/>
    <mergeCell ref="BT126:CI126"/>
    <mergeCell ref="A126:G126"/>
    <mergeCell ref="H134:BC134"/>
    <mergeCell ref="BD134:BS134"/>
    <mergeCell ref="BT134:CI134"/>
    <mergeCell ref="CJ126:DA126"/>
    <mergeCell ref="AP120:BE120"/>
    <mergeCell ref="BF120:BU120"/>
    <mergeCell ref="BV120:CK120"/>
    <mergeCell ref="A127:G127"/>
    <mergeCell ref="H127:BC127"/>
    <mergeCell ref="BD127:BS127"/>
    <mergeCell ref="BT127:CI127"/>
    <mergeCell ref="CJ127:DA127"/>
    <mergeCell ref="A124:DA124"/>
    <mergeCell ref="CL120:DA120"/>
    <mergeCell ref="A122:G122"/>
    <mergeCell ref="H122:AO122"/>
    <mergeCell ref="AP122:BE122"/>
    <mergeCell ref="BF122:BU122"/>
    <mergeCell ref="BV122:CK122"/>
    <mergeCell ref="CL122:DA122"/>
    <mergeCell ref="A120:G120"/>
    <mergeCell ref="H120:AO120"/>
    <mergeCell ref="A111:G111"/>
    <mergeCell ref="H111:BC111"/>
    <mergeCell ref="BD111:BS111"/>
    <mergeCell ref="BT111:CI111"/>
    <mergeCell ref="CJ111:DA111"/>
    <mergeCell ref="A110:G110"/>
    <mergeCell ref="H110:BC110"/>
    <mergeCell ref="BD110:BS110"/>
    <mergeCell ref="CL117:DA117"/>
    <mergeCell ref="A116:G116"/>
    <mergeCell ref="H116:AO116"/>
    <mergeCell ref="AP116:BE116"/>
    <mergeCell ref="BF116:BU116"/>
    <mergeCell ref="BV116:CK116"/>
    <mergeCell ref="H115:AO115"/>
    <mergeCell ref="AP115:BE115"/>
    <mergeCell ref="BF115:BU115"/>
    <mergeCell ref="BV115:CK115"/>
    <mergeCell ref="BT110:CI110"/>
    <mergeCell ref="CJ110:DA110"/>
    <mergeCell ref="A113:DA113"/>
    <mergeCell ref="A115:G115"/>
    <mergeCell ref="CL115:DA115"/>
    <mergeCell ref="BV117:CK117"/>
    <mergeCell ref="A109:G109"/>
    <mergeCell ref="H109:BC109"/>
    <mergeCell ref="BD109:BS109"/>
    <mergeCell ref="BT109:CI109"/>
    <mergeCell ref="CJ109:DA109"/>
    <mergeCell ref="A108:G108"/>
    <mergeCell ref="H108:BC108"/>
    <mergeCell ref="BD108:BS108"/>
    <mergeCell ref="BT108:CI108"/>
    <mergeCell ref="CJ108:DA108"/>
    <mergeCell ref="CL103:DA103"/>
    <mergeCell ref="A105:DA105"/>
    <mergeCell ref="A107:G107"/>
    <mergeCell ref="H107:BC107"/>
    <mergeCell ref="BD107:BS107"/>
    <mergeCell ref="BT107:CI107"/>
    <mergeCell ref="CJ107:DA107"/>
    <mergeCell ref="A103:G103"/>
    <mergeCell ref="H103:AO103"/>
    <mergeCell ref="AP103:BE103"/>
    <mergeCell ref="BF103:BU103"/>
    <mergeCell ref="BV103:CK103"/>
    <mergeCell ref="CL98:DA98"/>
    <mergeCell ref="A99:G99"/>
    <mergeCell ref="H99:AO99"/>
    <mergeCell ref="AP99:BE99"/>
    <mergeCell ref="BF99:BU99"/>
    <mergeCell ref="BV99:CK99"/>
    <mergeCell ref="CL99:DA99"/>
    <mergeCell ref="A98:G98"/>
    <mergeCell ref="H98:AO98"/>
    <mergeCell ref="AP98:BE98"/>
    <mergeCell ref="BF98:BU98"/>
    <mergeCell ref="BV98:CK98"/>
    <mergeCell ref="CL96:DA96"/>
    <mergeCell ref="A97:G97"/>
    <mergeCell ref="H97:AO97"/>
    <mergeCell ref="AP97:BE97"/>
    <mergeCell ref="BF97:BU97"/>
    <mergeCell ref="BV97:CK97"/>
    <mergeCell ref="CL97:DA97"/>
    <mergeCell ref="A96:G96"/>
    <mergeCell ref="H96:AO96"/>
    <mergeCell ref="AP96:BE96"/>
    <mergeCell ref="BF96:BU96"/>
    <mergeCell ref="BV96:CK96"/>
    <mergeCell ref="A92:DA92"/>
    <mergeCell ref="A89:G89"/>
    <mergeCell ref="H89:BC89"/>
    <mergeCell ref="BD89:BS89"/>
    <mergeCell ref="BT89:CI89"/>
    <mergeCell ref="CJ89:DA89"/>
    <mergeCell ref="A94:DA94"/>
    <mergeCell ref="A90:G90"/>
    <mergeCell ref="H90:BC90"/>
    <mergeCell ref="BD90:BS90"/>
    <mergeCell ref="BT90:CI90"/>
    <mergeCell ref="CJ90:DA90"/>
    <mergeCell ref="A88:G88"/>
    <mergeCell ref="H88:BC88"/>
    <mergeCell ref="BD88:BS88"/>
    <mergeCell ref="BT88:CI88"/>
    <mergeCell ref="CJ88:DA88"/>
    <mergeCell ref="A87:G87"/>
    <mergeCell ref="H87:BC87"/>
    <mergeCell ref="BD87:BS87"/>
    <mergeCell ref="BT87:CI87"/>
    <mergeCell ref="CJ87:DA87"/>
    <mergeCell ref="A84:DA84"/>
    <mergeCell ref="A86:G86"/>
    <mergeCell ref="H86:BC86"/>
    <mergeCell ref="BD86:BS86"/>
    <mergeCell ref="BT86:CI86"/>
    <mergeCell ref="CJ86:DA86"/>
    <mergeCell ref="A82:G82"/>
    <mergeCell ref="H82:BC82"/>
    <mergeCell ref="BD82:BS82"/>
    <mergeCell ref="BT82:CI82"/>
    <mergeCell ref="CJ82:DA82"/>
    <mergeCell ref="A81:G81"/>
    <mergeCell ref="H81:BC81"/>
    <mergeCell ref="BD81:BS81"/>
    <mergeCell ref="BT81:CI81"/>
    <mergeCell ref="CJ81:DA81"/>
    <mergeCell ref="A80:G80"/>
    <mergeCell ref="H80:BC80"/>
    <mergeCell ref="BD80:BS80"/>
    <mergeCell ref="BT80:CI80"/>
    <mergeCell ref="CJ80:DA80"/>
    <mergeCell ref="A79:G79"/>
    <mergeCell ref="H79:BC79"/>
    <mergeCell ref="BD79:BS79"/>
    <mergeCell ref="BT79:CI79"/>
    <mergeCell ref="CJ79:DA79"/>
    <mergeCell ref="A76:DA76"/>
    <mergeCell ref="A78:G78"/>
    <mergeCell ref="H78:BC78"/>
    <mergeCell ref="BD78:BS78"/>
    <mergeCell ref="BT78:CI78"/>
    <mergeCell ref="CJ78:DA78"/>
    <mergeCell ref="A74:G74"/>
    <mergeCell ref="H74:BC74"/>
    <mergeCell ref="BD74:BS74"/>
    <mergeCell ref="BT74:CD74"/>
    <mergeCell ref="CE74:DA74"/>
    <mergeCell ref="A73:G73"/>
    <mergeCell ref="H73:BC73"/>
    <mergeCell ref="BD73:BS73"/>
    <mergeCell ref="BT73:CD73"/>
    <mergeCell ref="CE73:DA73"/>
    <mergeCell ref="A65:DA65"/>
    <mergeCell ref="A67:G67"/>
    <mergeCell ref="H67:BC67"/>
    <mergeCell ref="BD67:BS67"/>
    <mergeCell ref="BT67:CD67"/>
    <mergeCell ref="CE67:DA67"/>
    <mergeCell ref="A69:G69"/>
    <mergeCell ref="H69:BC69"/>
    <mergeCell ref="BD69:BS69"/>
    <mergeCell ref="BT69:CD69"/>
    <mergeCell ref="CE69:DA69"/>
    <mergeCell ref="A68:G68"/>
    <mergeCell ref="H68:BC68"/>
    <mergeCell ref="BD68:BS68"/>
    <mergeCell ref="BT68:CD68"/>
    <mergeCell ref="A51:F51"/>
    <mergeCell ref="G51:BV51"/>
    <mergeCell ref="BW51:CL51"/>
    <mergeCell ref="CM51:DA51"/>
    <mergeCell ref="CJ60:DA60"/>
    <mergeCell ref="A59:G59"/>
    <mergeCell ref="H59:BC59"/>
    <mergeCell ref="BD59:BS59"/>
    <mergeCell ref="BT59:CI59"/>
    <mergeCell ref="CJ59:DA59"/>
    <mergeCell ref="A60:G60"/>
    <mergeCell ref="H60:BC60"/>
    <mergeCell ref="BD60:BS60"/>
    <mergeCell ref="BT60:CI60"/>
    <mergeCell ref="A53:F53"/>
    <mergeCell ref="G53:BV53"/>
    <mergeCell ref="BW53:CL53"/>
    <mergeCell ref="CM53:DA53"/>
    <mergeCell ref="A55:DA55"/>
    <mergeCell ref="A57:DA57"/>
    <mergeCell ref="A52:F52"/>
    <mergeCell ref="G52:BV52"/>
    <mergeCell ref="BW52:CL52"/>
    <mergeCell ref="CM52:DA52"/>
    <mergeCell ref="A45:F45"/>
    <mergeCell ref="H45:BV45"/>
    <mergeCell ref="BW45:CL45"/>
    <mergeCell ref="CM45:DA45"/>
    <mergeCell ref="A49:F49"/>
    <mergeCell ref="H49:BV49"/>
    <mergeCell ref="BW49:CL49"/>
    <mergeCell ref="CM49:DA49"/>
    <mergeCell ref="A50:F50"/>
    <mergeCell ref="G50:BV50"/>
    <mergeCell ref="BW50:CL50"/>
    <mergeCell ref="CM50:DA50"/>
    <mergeCell ref="A48:F48"/>
    <mergeCell ref="H48:BV48"/>
    <mergeCell ref="BW48:CL48"/>
    <mergeCell ref="CM48:DA48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41:F41"/>
    <mergeCell ref="H41:BV41"/>
    <mergeCell ref="BW41:CL41"/>
    <mergeCell ref="CM41:DA41"/>
    <mergeCell ref="A40:F40"/>
    <mergeCell ref="A43:F44"/>
    <mergeCell ref="H43:BV43"/>
    <mergeCell ref="BW43:CL44"/>
    <mergeCell ref="CM43:DA44"/>
    <mergeCell ref="H44:BV44"/>
    <mergeCell ref="A42:F42"/>
    <mergeCell ref="H42:BV42"/>
    <mergeCell ref="BW42:CL42"/>
    <mergeCell ref="CM42:DA42"/>
    <mergeCell ref="A35:F35"/>
    <mergeCell ref="G35:BV35"/>
    <mergeCell ref="BW35:CL35"/>
    <mergeCell ref="CM35:DA35"/>
    <mergeCell ref="H40:BV40"/>
    <mergeCell ref="BW40:CL40"/>
    <mergeCell ref="CM40:DA40"/>
    <mergeCell ref="CM36:DA36"/>
    <mergeCell ref="A37:F37"/>
    <mergeCell ref="H37:BV37"/>
    <mergeCell ref="BW37:CL37"/>
    <mergeCell ref="CM37:DA37"/>
    <mergeCell ref="A38:F39"/>
    <mergeCell ref="H38:BV38"/>
    <mergeCell ref="BW38:CL39"/>
    <mergeCell ref="CM38:DA39"/>
    <mergeCell ref="H39:BV39"/>
    <mergeCell ref="A3:FE3"/>
    <mergeCell ref="A4:FE4"/>
    <mergeCell ref="A5:FE5"/>
    <mergeCell ref="A6:F8"/>
    <mergeCell ref="G6:X8"/>
    <mergeCell ref="Y6:AN8"/>
    <mergeCell ref="AO6:DH6"/>
    <mergeCell ref="AZ27:BQ27"/>
    <mergeCell ref="BR27:CI27"/>
    <mergeCell ref="CJ27:DA27"/>
    <mergeCell ref="BF7:DH7"/>
    <mergeCell ref="BF8:BW8"/>
    <mergeCell ref="A10:FE10"/>
    <mergeCell ref="EO11:FE11"/>
    <mergeCell ref="A11:F11"/>
    <mergeCell ref="G11:X11"/>
    <mergeCell ref="Y11:AN11"/>
    <mergeCell ref="CJ22:DA22"/>
    <mergeCell ref="A23:F23"/>
    <mergeCell ref="DY14:EN14"/>
    <mergeCell ref="CQ12:DH12"/>
    <mergeCell ref="DI12:DX12"/>
    <mergeCell ref="DY12:EN12"/>
    <mergeCell ref="A13:X13"/>
    <mergeCell ref="EO9:FE9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A12:F12"/>
    <mergeCell ref="G12:X12"/>
    <mergeCell ref="Y12:AN12"/>
    <mergeCell ref="AO12:BE12"/>
    <mergeCell ref="BF12:BW12"/>
    <mergeCell ref="BX12:CP12"/>
    <mergeCell ref="AO7:BE8"/>
    <mergeCell ref="DI9:DX9"/>
    <mergeCell ref="DY9:EN9"/>
    <mergeCell ref="AO11:BE11"/>
    <mergeCell ref="BF11:BW11"/>
    <mergeCell ref="BX11:CP11"/>
    <mergeCell ref="AE29:AY29"/>
    <mergeCell ref="AZ29:BQ29"/>
    <mergeCell ref="BR29:CI29"/>
    <mergeCell ref="G23:AD23"/>
    <mergeCell ref="AE23:BC23"/>
    <mergeCell ref="BD23:BS23"/>
    <mergeCell ref="BT23:CI23"/>
    <mergeCell ref="CJ23:DA23"/>
    <mergeCell ref="A25:DA25"/>
    <mergeCell ref="A27:F27"/>
    <mergeCell ref="G27:AD27"/>
    <mergeCell ref="AE27:AY27"/>
    <mergeCell ref="AE30:AY30"/>
    <mergeCell ref="AZ30:BQ30"/>
    <mergeCell ref="BR30:CI30"/>
    <mergeCell ref="A36:F36"/>
    <mergeCell ref="G36:BV36"/>
    <mergeCell ref="A18:F18"/>
    <mergeCell ref="G18:AD18"/>
    <mergeCell ref="CJ170:DA170"/>
    <mergeCell ref="A61:G61"/>
    <mergeCell ref="H61:BC61"/>
    <mergeCell ref="BD61:BS61"/>
    <mergeCell ref="BT61:CI61"/>
    <mergeCell ref="CJ61:DA61"/>
    <mergeCell ref="A62:G62"/>
    <mergeCell ref="H62:BC62"/>
    <mergeCell ref="BD62:BS62"/>
    <mergeCell ref="BT62:CI62"/>
    <mergeCell ref="A63:G63"/>
    <mergeCell ref="H63:BC63"/>
    <mergeCell ref="BD63:BS63"/>
    <mergeCell ref="BT63:CI63"/>
    <mergeCell ref="BD140:BS140"/>
    <mergeCell ref="BT140:CI140"/>
    <mergeCell ref="CJ140:DA140"/>
    <mergeCell ref="CJ18:DA18"/>
    <mergeCell ref="CJ29:DA29"/>
    <mergeCell ref="A28:F28"/>
    <mergeCell ref="G28:AD28"/>
    <mergeCell ref="AE28:AY28"/>
    <mergeCell ref="AZ28:BQ28"/>
    <mergeCell ref="BR28:CI28"/>
    <mergeCell ref="H170:BC170"/>
    <mergeCell ref="BD170:BS170"/>
    <mergeCell ref="BT170:CI170"/>
    <mergeCell ref="AE18:BC18"/>
    <mergeCell ref="BD18:BS18"/>
    <mergeCell ref="BT18:CI18"/>
    <mergeCell ref="BW36:CL36"/>
    <mergeCell ref="A33:DA33"/>
    <mergeCell ref="A22:F22"/>
    <mergeCell ref="G22:AD22"/>
    <mergeCell ref="AE22:BC22"/>
    <mergeCell ref="CJ28:DA28"/>
    <mergeCell ref="A29:F29"/>
    <mergeCell ref="A140:G140"/>
    <mergeCell ref="H140:BC140"/>
    <mergeCell ref="A30:F30"/>
    <mergeCell ref="G30:AD30"/>
    <mergeCell ref="A176:F176"/>
    <mergeCell ref="G176:BV176"/>
    <mergeCell ref="BW176:CL176"/>
    <mergeCell ref="BW174:CL174"/>
    <mergeCell ref="A174:F174"/>
    <mergeCell ref="G174:BV174"/>
    <mergeCell ref="A150:G150"/>
    <mergeCell ref="H150:BS150"/>
    <mergeCell ref="BT150:CI150"/>
    <mergeCell ref="CJ150:DA150"/>
    <mergeCell ref="CJ165:DA165"/>
    <mergeCell ref="H160:BS160"/>
    <mergeCell ref="BT160:CI160"/>
    <mergeCell ref="CJ160:DA160"/>
    <mergeCell ref="A161:G161"/>
    <mergeCell ref="H161:BS161"/>
    <mergeCell ref="BT161:CI161"/>
    <mergeCell ref="CJ161:DA161"/>
    <mergeCell ref="A151:G151"/>
    <mergeCell ref="H151:BS151"/>
    <mergeCell ref="BT151:CI151"/>
    <mergeCell ref="CJ151:DA151"/>
    <mergeCell ref="A153:G153"/>
    <mergeCell ref="H153:BS153"/>
    <mergeCell ref="A175:F175"/>
    <mergeCell ref="G175:BV175"/>
    <mergeCell ref="BW175:CL175"/>
    <mergeCell ref="A147:DA147"/>
    <mergeCell ref="A149:G149"/>
    <mergeCell ref="H149:BS149"/>
    <mergeCell ref="BT149:CI149"/>
    <mergeCell ref="CJ149:DA149"/>
    <mergeCell ref="BT153:CI153"/>
    <mergeCell ref="CJ153:DA153"/>
    <mergeCell ref="A155:G155"/>
    <mergeCell ref="H155:BS155"/>
    <mergeCell ref="BT155:CI155"/>
    <mergeCell ref="CJ155:DA155"/>
    <mergeCell ref="A156:G156"/>
    <mergeCell ref="H156:BS156"/>
    <mergeCell ref="BT156:CI156"/>
    <mergeCell ref="CJ156:DA156"/>
    <mergeCell ref="BT152:CI152"/>
    <mergeCell ref="BW173:CL173"/>
    <mergeCell ref="A170:G170"/>
    <mergeCell ref="BD165:BS165"/>
    <mergeCell ref="BT165:CI165"/>
    <mergeCell ref="CJ169:DA16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12"/>
  <sheetViews>
    <sheetView topLeftCell="A92" zoomScaleNormal="100" zoomScaleSheetLayoutView="100" workbookViewId="0">
      <selection activeCell="CJ106" sqref="CJ106:DA106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7" t="s">
        <v>130</v>
      </c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</row>
    <row r="3" spans="1:161" s="3" customFormat="1" ht="15.75" x14ac:dyDescent="0.25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</row>
    <row r="4" spans="1:161" s="2" customFormat="1" ht="15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</row>
    <row r="5" spans="1:161" s="2" customFormat="1" ht="1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</row>
    <row r="6" spans="1:161" s="5" customFormat="1" ht="13.5" customHeight="1" x14ac:dyDescent="0.2">
      <c r="A6" s="54" t="s">
        <v>4</v>
      </c>
      <c r="B6" s="55"/>
      <c r="C6" s="55"/>
      <c r="D6" s="55"/>
      <c r="E6" s="55"/>
      <c r="F6" s="56"/>
      <c r="G6" s="54" t="s">
        <v>5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6"/>
      <c r="Y6" s="54" t="s">
        <v>6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6"/>
      <c r="AO6" s="81" t="s">
        <v>7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3"/>
      <c r="DI6" s="54" t="s">
        <v>8</v>
      </c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6"/>
      <c r="DY6" s="54" t="s">
        <v>101</v>
      </c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6"/>
      <c r="EO6" s="54" t="s">
        <v>9</v>
      </c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6"/>
    </row>
    <row r="7" spans="1:161" s="5" customFormat="1" ht="13.5" customHeight="1" x14ac:dyDescent="0.2">
      <c r="A7" s="76"/>
      <c r="B7" s="77"/>
      <c r="C7" s="77"/>
      <c r="D7" s="77"/>
      <c r="E7" s="77"/>
      <c r="F7" s="78"/>
      <c r="G7" s="7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8"/>
      <c r="Y7" s="76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8"/>
      <c r="AO7" s="54" t="s">
        <v>10</v>
      </c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6"/>
      <c r="BF7" s="81" t="s">
        <v>11</v>
      </c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3"/>
      <c r="DI7" s="76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8"/>
      <c r="DY7" s="76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8"/>
      <c r="EO7" s="76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8"/>
    </row>
    <row r="8" spans="1:161" s="5" customFormat="1" ht="39.75" customHeight="1" x14ac:dyDescent="0.2">
      <c r="A8" s="73"/>
      <c r="B8" s="74"/>
      <c r="C8" s="74"/>
      <c r="D8" s="74"/>
      <c r="E8" s="74"/>
      <c r="F8" s="75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73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9" t="s">
        <v>12</v>
      </c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 t="s">
        <v>13</v>
      </c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 t="s">
        <v>14</v>
      </c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3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5"/>
      <c r="DY8" s="73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5"/>
      <c r="EO8" s="73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5"/>
    </row>
    <row r="9" spans="1:161" s="6" customFormat="1" x14ac:dyDescent="0.2">
      <c r="A9" s="65">
        <v>1</v>
      </c>
      <c r="B9" s="65"/>
      <c r="C9" s="65"/>
      <c r="D9" s="65"/>
      <c r="E9" s="65"/>
      <c r="F9" s="65"/>
      <c r="G9" s="65">
        <v>2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>
        <v>3</v>
      </c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>
        <v>4</v>
      </c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>
        <v>5</v>
      </c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>
        <v>6</v>
      </c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>
        <v>7</v>
      </c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>
        <v>8</v>
      </c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>
        <v>9</v>
      </c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>
        <v>10</v>
      </c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</row>
    <row r="10" spans="1:161" s="7" customFormat="1" ht="15" customHeight="1" x14ac:dyDescent="0.2">
      <c r="A10" s="84" t="s">
        <v>102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6"/>
    </row>
    <row r="11" spans="1:161" s="7" customFormat="1" ht="15" customHeight="1" x14ac:dyDescent="0.2">
      <c r="A11" s="59" t="s">
        <v>17</v>
      </c>
      <c r="B11" s="59"/>
      <c r="C11" s="59"/>
      <c r="D11" s="59"/>
      <c r="E11" s="59"/>
      <c r="F11" s="59"/>
      <c r="G11" s="69" t="s">
        <v>20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57">
        <v>3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>
        <f>BF11+CQ11</f>
        <v>49265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>
        <v>23817</v>
      </c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>
        <v>25448</v>
      </c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>
        <v>1.7</v>
      </c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8">
        <f>AO11*Y11*DY11*12-18</f>
        <v>3015000</v>
      </c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</row>
    <row r="12" spans="1:161" s="7" customFormat="1" ht="15" customHeight="1" x14ac:dyDescent="0.2">
      <c r="A12" s="59" t="s">
        <v>18</v>
      </c>
      <c r="B12" s="59"/>
      <c r="C12" s="59"/>
      <c r="D12" s="59"/>
      <c r="E12" s="59"/>
      <c r="F12" s="59"/>
      <c r="G12" s="69" t="s">
        <v>21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57">
        <v>2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>
        <f>BF12+CQ12</f>
        <v>0</v>
      </c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>
        <v>0</v>
      </c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>
        <v>0</v>
      </c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>
        <v>1.7</v>
      </c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8">
        <f>AO12*Y12*DY12*12</f>
        <v>0</v>
      </c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</row>
    <row r="13" spans="1:161" s="7" customFormat="1" ht="27.75" customHeight="1" x14ac:dyDescent="0.2">
      <c r="A13" s="59" t="s">
        <v>19</v>
      </c>
      <c r="B13" s="59"/>
      <c r="C13" s="59"/>
      <c r="D13" s="59"/>
      <c r="E13" s="59"/>
      <c r="F13" s="59"/>
      <c r="G13" s="69" t="s">
        <v>22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57">
        <v>11</v>
      </c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>
        <f>BF13+BX13+CQ13</f>
        <v>32248</v>
      </c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>
        <v>15590</v>
      </c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>
        <v>4770</v>
      </c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>
        <v>11888</v>
      </c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>
        <v>20</v>
      </c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>
        <v>1.7</v>
      </c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8">
        <f>Y13*AO13*12*1.7+31.13</f>
        <v>7236482.3300000001</v>
      </c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</row>
    <row r="14" spans="1:161" s="7" customFormat="1" ht="24" customHeight="1" x14ac:dyDescent="0.2">
      <c r="A14" s="59" t="s">
        <v>23</v>
      </c>
      <c r="B14" s="59"/>
      <c r="C14" s="59"/>
      <c r="D14" s="59"/>
      <c r="E14" s="59"/>
      <c r="F14" s="59"/>
      <c r="G14" s="69" t="s">
        <v>24</v>
      </c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57">
        <v>1</v>
      </c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>
        <f>BF14+CQ14+BX14</f>
        <v>26438</v>
      </c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>
        <v>8212</v>
      </c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>
        <v>1826</v>
      </c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>
        <v>16400</v>
      </c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>
        <v>1.7</v>
      </c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8">
        <f>AO14*DY14*12-102.48</f>
        <v>539232.72</v>
      </c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</row>
    <row r="15" spans="1:161" s="7" customFormat="1" ht="15" customHeight="1" x14ac:dyDescent="0.2">
      <c r="A15" s="87" t="s">
        <v>103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2"/>
      <c r="Y15" s="57" t="s">
        <v>16</v>
      </c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 t="s">
        <v>16</v>
      </c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 t="s">
        <v>16</v>
      </c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 t="s">
        <v>16</v>
      </c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 t="s">
        <v>16</v>
      </c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 t="s">
        <v>16</v>
      </c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8">
        <f>EO11+EO12+EO13+EO14</f>
        <v>10790715.050000001</v>
      </c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</row>
    <row r="16" spans="1:161" s="7" customFormat="1" ht="15" customHeight="1" x14ac:dyDescent="0.2">
      <c r="A16" s="87" t="s">
        <v>104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2"/>
      <c r="Y16" s="57" t="s">
        <v>16</v>
      </c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 t="s">
        <v>16</v>
      </c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 t="s">
        <v>16</v>
      </c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 t="s">
        <v>16</v>
      </c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 t="s">
        <v>16</v>
      </c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 t="s">
        <v>16</v>
      </c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8">
        <f>EO15</f>
        <v>10790715.050000001</v>
      </c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</row>
    <row r="18" spans="1:161" s="4" customFormat="1" ht="14.25" x14ac:dyDescent="0.2">
      <c r="A18" s="53" t="s">
        <v>25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</row>
    <row r="19" spans="1:161" s="2" customFormat="1" ht="10.5" customHeight="1" x14ac:dyDescent="0.25"/>
    <row r="20" spans="1:161" s="5" customFormat="1" ht="45" customHeight="1" x14ac:dyDescent="0.2">
      <c r="A20" s="54" t="s">
        <v>4</v>
      </c>
      <c r="B20" s="55"/>
      <c r="C20" s="55"/>
      <c r="D20" s="55"/>
      <c r="E20" s="55"/>
      <c r="F20" s="56"/>
      <c r="G20" s="54" t="s">
        <v>26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6"/>
      <c r="AE20" s="54" t="s">
        <v>27</v>
      </c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6"/>
      <c r="BD20" s="54" t="s">
        <v>28</v>
      </c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6"/>
      <c r="BT20" s="54" t="s">
        <v>29</v>
      </c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6"/>
      <c r="CJ20" s="54" t="s">
        <v>30</v>
      </c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6"/>
    </row>
    <row r="21" spans="1:161" s="6" customFormat="1" x14ac:dyDescent="0.2">
      <c r="A21" s="65">
        <v>1</v>
      </c>
      <c r="B21" s="65"/>
      <c r="C21" s="65"/>
      <c r="D21" s="65"/>
      <c r="E21" s="65"/>
      <c r="F21" s="65"/>
      <c r="G21" s="65">
        <v>2</v>
      </c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>
        <v>3</v>
      </c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>
        <v>4</v>
      </c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>
        <v>5</v>
      </c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>
        <v>6</v>
      </c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</row>
    <row r="22" spans="1:161" s="7" customFormat="1" ht="15" customHeight="1" x14ac:dyDescent="0.2">
      <c r="A22" s="59" t="s">
        <v>17</v>
      </c>
      <c r="B22" s="59"/>
      <c r="C22" s="59"/>
      <c r="D22" s="59"/>
      <c r="E22" s="59"/>
      <c r="F22" s="59"/>
      <c r="G22" s="69" t="s">
        <v>105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57">
        <v>0</v>
      </c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>
        <v>2</v>
      </c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8">
        <v>1400</v>
      </c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</row>
    <row r="23" spans="1:161" s="7" customFormat="1" ht="15" customHeight="1" x14ac:dyDescent="0.2">
      <c r="A23" s="59" t="s">
        <v>18</v>
      </c>
      <c r="B23" s="59"/>
      <c r="C23" s="59"/>
      <c r="D23" s="59"/>
      <c r="E23" s="59"/>
      <c r="F23" s="59"/>
      <c r="G23" s="69" t="s">
        <v>107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</row>
    <row r="24" spans="1:161" s="7" customFormat="1" ht="15" customHeight="1" x14ac:dyDescent="0.2">
      <c r="A24" s="59" t="s">
        <v>19</v>
      </c>
      <c r="B24" s="59"/>
      <c r="C24" s="59"/>
      <c r="D24" s="59"/>
      <c r="E24" s="59"/>
      <c r="F24" s="59"/>
      <c r="G24" s="69" t="s">
        <v>106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57">
        <v>0</v>
      </c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>
        <v>2</v>
      </c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8">
        <v>3235</v>
      </c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</row>
    <row r="25" spans="1:161" s="7" customFormat="1" ht="15" customHeight="1" x14ac:dyDescent="0.2">
      <c r="A25" s="59"/>
      <c r="B25" s="59"/>
      <c r="C25" s="59"/>
      <c r="D25" s="59"/>
      <c r="E25" s="59"/>
      <c r="F25" s="59"/>
      <c r="G25" s="71" t="s">
        <v>15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2"/>
      <c r="AE25" s="57" t="s">
        <v>16</v>
      </c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 t="s">
        <v>16</v>
      </c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 t="s">
        <v>16</v>
      </c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8">
        <f>CJ22+CJ24</f>
        <v>4635</v>
      </c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</row>
    <row r="26" spans="1:161" s="2" customFormat="1" ht="12" customHeight="1" x14ac:dyDescent="0.25"/>
    <row r="27" spans="1:161" s="4" customFormat="1" ht="14.25" x14ac:dyDescent="0.2">
      <c r="A27" s="53" t="s">
        <v>31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</row>
    <row r="28" spans="1:161" s="2" customFormat="1" ht="10.5" customHeight="1" x14ac:dyDescent="0.25"/>
    <row r="29" spans="1:161" s="5" customFormat="1" ht="55.5" customHeight="1" x14ac:dyDescent="0.2">
      <c r="A29" s="54" t="s">
        <v>4</v>
      </c>
      <c r="B29" s="55"/>
      <c r="C29" s="55"/>
      <c r="D29" s="55"/>
      <c r="E29" s="55"/>
      <c r="F29" s="56"/>
      <c r="G29" s="54" t="s">
        <v>26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6"/>
      <c r="AE29" s="54" t="s">
        <v>32</v>
      </c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6"/>
      <c r="AZ29" s="54" t="s">
        <v>33</v>
      </c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6"/>
      <c r="BR29" s="54" t="s">
        <v>34</v>
      </c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6"/>
      <c r="CJ29" s="54" t="s">
        <v>30</v>
      </c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6"/>
    </row>
    <row r="30" spans="1:161" s="6" customFormat="1" x14ac:dyDescent="0.2">
      <c r="A30" s="65">
        <v>1</v>
      </c>
      <c r="B30" s="65"/>
      <c r="C30" s="65"/>
      <c r="D30" s="65"/>
      <c r="E30" s="65"/>
      <c r="F30" s="65"/>
      <c r="G30" s="65">
        <v>2</v>
      </c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>
        <v>3</v>
      </c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>
        <v>4</v>
      </c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>
        <v>5</v>
      </c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>
        <v>6</v>
      </c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</row>
    <row r="31" spans="1:161" s="7" customFormat="1" ht="15" customHeight="1" x14ac:dyDescent="0.2">
      <c r="A31" s="59"/>
      <c r="B31" s="59"/>
      <c r="C31" s="59"/>
      <c r="D31" s="59"/>
      <c r="E31" s="59"/>
      <c r="F31" s="5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</row>
    <row r="32" spans="1:161" s="7" customFormat="1" ht="15" customHeight="1" x14ac:dyDescent="0.2">
      <c r="A32" s="59"/>
      <c r="B32" s="59"/>
      <c r="C32" s="59"/>
      <c r="D32" s="59"/>
      <c r="E32" s="59"/>
      <c r="F32" s="5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</row>
    <row r="33" spans="1:105" s="7" customFormat="1" ht="15" customHeight="1" x14ac:dyDescent="0.2">
      <c r="A33" s="59"/>
      <c r="B33" s="59"/>
      <c r="C33" s="59"/>
      <c r="D33" s="59"/>
      <c r="E33" s="59"/>
      <c r="F33" s="59"/>
      <c r="G33" s="71" t="s">
        <v>15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2"/>
      <c r="AE33" s="57" t="s">
        <v>16</v>
      </c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 t="s">
        <v>16</v>
      </c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 t="s">
        <v>16</v>
      </c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</row>
    <row r="34" spans="1:105" s="7" customFormat="1" ht="15" customHeight="1" x14ac:dyDescent="0.2">
      <c r="A34" s="15"/>
      <c r="B34" s="15"/>
      <c r="C34" s="15"/>
      <c r="D34" s="15"/>
      <c r="E34" s="15"/>
      <c r="F34" s="15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</row>
    <row r="35" spans="1:105" s="7" customFormat="1" ht="96.75" customHeight="1" x14ac:dyDescent="0.2">
      <c r="A35" s="15"/>
      <c r="B35" s="15"/>
      <c r="C35" s="15"/>
      <c r="D35" s="15"/>
      <c r="E35" s="15"/>
      <c r="F35" s="15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</row>
    <row r="36" spans="1:105" s="7" customFormat="1" ht="116.25" customHeight="1" x14ac:dyDescent="0.2">
      <c r="A36" s="44"/>
      <c r="B36" s="44"/>
      <c r="C36" s="44"/>
      <c r="D36" s="44"/>
      <c r="E36" s="44"/>
      <c r="F36" s="44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</row>
    <row r="37" spans="1:105" s="2" customFormat="1" ht="147.75" customHeight="1" x14ac:dyDescent="0.25"/>
    <row r="38" spans="1:105" s="4" customFormat="1" ht="41.2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70"/>
      <c r="CM38" s="70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70"/>
    </row>
    <row r="39" spans="1:105" s="2" customFormat="1" ht="10.5" customHeight="1" x14ac:dyDescent="0.25"/>
    <row r="40" spans="1:105" s="2" customFormat="1" ht="55.5" customHeight="1" x14ac:dyDescent="0.25">
      <c r="A40" s="54" t="s">
        <v>4</v>
      </c>
      <c r="B40" s="55"/>
      <c r="C40" s="55"/>
      <c r="D40" s="55"/>
      <c r="E40" s="55"/>
      <c r="F40" s="56"/>
      <c r="G40" s="54" t="s">
        <v>36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6"/>
      <c r="BW40" s="54" t="s">
        <v>37</v>
      </c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6"/>
      <c r="CM40" s="54" t="s">
        <v>38</v>
      </c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3"/>
    </row>
    <row r="41" spans="1:105" x14ac:dyDescent="0.2">
      <c r="A41" s="65">
        <v>1</v>
      </c>
      <c r="B41" s="65"/>
      <c r="C41" s="65"/>
      <c r="D41" s="65"/>
      <c r="E41" s="65"/>
      <c r="F41" s="65"/>
      <c r="G41" s="65">
        <v>2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>
        <v>3</v>
      </c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>
        <v>4</v>
      </c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</row>
    <row r="42" spans="1:105" s="2" customFormat="1" ht="21.75" customHeight="1" x14ac:dyDescent="0.25">
      <c r="A42" s="59" t="s">
        <v>17</v>
      </c>
      <c r="B42" s="59"/>
      <c r="C42" s="59"/>
      <c r="D42" s="59"/>
      <c r="E42" s="59"/>
      <c r="F42" s="59"/>
      <c r="G42" s="9"/>
      <c r="H42" s="61" t="s">
        <v>39</v>
      </c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2"/>
      <c r="BW42" s="57" t="s">
        <v>16</v>
      </c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8">
        <f>CM43</f>
        <v>3237214.52</v>
      </c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</row>
    <row r="43" spans="1:105" x14ac:dyDescent="0.2">
      <c r="A43" s="90" t="s">
        <v>40</v>
      </c>
      <c r="B43" s="91"/>
      <c r="C43" s="91"/>
      <c r="D43" s="91"/>
      <c r="E43" s="91"/>
      <c r="F43" s="92"/>
      <c r="G43" s="10"/>
      <c r="H43" s="96" t="s">
        <v>11</v>
      </c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7"/>
      <c r="BW43" s="98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100"/>
      <c r="CM43" s="104">
        <v>3237214.52</v>
      </c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6"/>
    </row>
    <row r="44" spans="1:105" x14ac:dyDescent="0.2">
      <c r="A44" s="93"/>
      <c r="B44" s="94"/>
      <c r="C44" s="94"/>
      <c r="D44" s="94"/>
      <c r="E44" s="94"/>
      <c r="F44" s="95"/>
      <c r="G44" s="11"/>
      <c r="H44" s="110" t="s">
        <v>182</v>
      </c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1"/>
      <c r="BW44" s="101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3"/>
      <c r="CM44" s="107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9"/>
    </row>
    <row r="45" spans="1:105" ht="13.5" customHeight="1" x14ac:dyDescent="0.2">
      <c r="A45" s="59" t="s">
        <v>41</v>
      </c>
      <c r="B45" s="59"/>
      <c r="C45" s="59"/>
      <c r="D45" s="59"/>
      <c r="E45" s="59"/>
      <c r="F45" s="59"/>
      <c r="G45" s="9"/>
      <c r="H45" s="88" t="s">
        <v>42</v>
      </c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9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</row>
    <row r="46" spans="1:105" ht="26.25" customHeight="1" x14ac:dyDescent="0.2">
      <c r="A46" s="59" t="s">
        <v>43</v>
      </c>
      <c r="B46" s="59"/>
      <c r="C46" s="59"/>
      <c r="D46" s="59"/>
      <c r="E46" s="59"/>
      <c r="F46" s="59"/>
      <c r="G46" s="9"/>
      <c r="H46" s="88" t="s">
        <v>44</v>
      </c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9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</row>
    <row r="47" spans="1:105" ht="26.25" customHeight="1" x14ac:dyDescent="0.2">
      <c r="A47" s="59" t="s">
        <v>18</v>
      </c>
      <c r="B47" s="59"/>
      <c r="C47" s="59"/>
      <c r="D47" s="59"/>
      <c r="E47" s="59"/>
      <c r="F47" s="59"/>
      <c r="G47" s="9"/>
      <c r="H47" s="61" t="s">
        <v>45</v>
      </c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2"/>
      <c r="BW47" s="57" t="s">
        <v>16</v>
      </c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8">
        <f>CM51</f>
        <v>21581.43</v>
      </c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</row>
    <row r="48" spans="1:105" x14ac:dyDescent="0.2">
      <c r="A48" s="90" t="s">
        <v>46</v>
      </c>
      <c r="B48" s="91"/>
      <c r="C48" s="91"/>
      <c r="D48" s="91"/>
      <c r="E48" s="91"/>
      <c r="F48" s="92"/>
      <c r="G48" s="10"/>
      <c r="H48" s="96" t="s">
        <v>11</v>
      </c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7"/>
      <c r="BW48" s="98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100"/>
      <c r="CM48" s="104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6"/>
    </row>
    <row r="49" spans="1:105" ht="25.5" customHeight="1" x14ac:dyDescent="0.2">
      <c r="A49" s="93"/>
      <c r="B49" s="94"/>
      <c r="C49" s="94"/>
      <c r="D49" s="94"/>
      <c r="E49" s="94"/>
      <c r="F49" s="95"/>
      <c r="G49" s="11"/>
      <c r="H49" s="110" t="s">
        <v>47</v>
      </c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1"/>
      <c r="BW49" s="101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3"/>
      <c r="CM49" s="107"/>
      <c r="CN49" s="108"/>
      <c r="CO49" s="108"/>
      <c r="CP49" s="108"/>
      <c r="CQ49" s="108"/>
      <c r="CR49" s="108"/>
      <c r="CS49" s="108"/>
      <c r="CT49" s="108"/>
      <c r="CU49" s="108"/>
      <c r="CV49" s="108"/>
      <c r="CW49" s="108"/>
      <c r="CX49" s="108"/>
      <c r="CY49" s="108"/>
      <c r="CZ49" s="108"/>
      <c r="DA49" s="109"/>
    </row>
    <row r="50" spans="1:105" ht="26.25" customHeight="1" x14ac:dyDescent="0.2">
      <c r="A50" s="59" t="s">
        <v>48</v>
      </c>
      <c r="B50" s="59"/>
      <c r="C50" s="59"/>
      <c r="D50" s="59"/>
      <c r="E50" s="59"/>
      <c r="F50" s="59"/>
      <c r="G50" s="9"/>
      <c r="H50" s="88" t="s">
        <v>49</v>
      </c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9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</row>
    <row r="51" spans="1:105" ht="27" customHeight="1" x14ac:dyDescent="0.2">
      <c r="A51" s="59" t="s">
        <v>50</v>
      </c>
      <c r="B51" s="59"/>
      <c r="C51" s="59"/>
      <c r="D51" s="59"/>
      <c r="E51" s="59"/>
      <c r="F51" s="59"/>
      <c r="G51" s="9"/>
      <c r="H51" s="88" t="s">
        <v>51</v>
      </c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9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8">
        <v>21581.43</v>
      </c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</row>
    <row r="52" spans="1:105" ht="27" customHeight="1" x14ac:dyDescent="0.2">
      <c r="A52" s="59" t="s">
        <v>52</v>
      </c>
      <c r="B52" s="59"/>
      <c r="C52" s="59"/>
      <c r="D52" s="59"/>
      <c r="E52" s="59"/>
      <c r="F52" s="59"/>
      <c r="G52" s="9"/>
      <c r="H52" s="88" t="s">
        <v>53</v>
      </c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9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</row>
    <row r="53" spans="1:105" ht="27" customHeight="1" x14ac:dyDescent="0.2">
      <c r="A53" s="59" t="s">
        <v>54</v>
      </c>
      <c r="B53" s="59"/>
      <c r="C53" s="59"/>
      <c r="D53" s="59"/>
      <c r="E53" s="59"/>
      <c r="F53" s="59"/>
      <c r="G53" s="9"/>
      <c r="H53" s="88" t="s">
        <v>53</v>
      </c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9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</row>
    <row r="54" spans="1:105" ht="26.25" customHeight="1" x14ac:dyDescent="0.2">
      <c r="A54" s="59" t="s">
        <v>19</v>
      </c>
      <c r="B54" s="59"/>
      <c r="C54" s="59"/>
      <c r="D54" s="59"/>
      <c r="E54" s="59"/>
      <c r="F54" s="59"/>
      <c r="G54" s="9"/>
      <c r="H54" s="61" t="s">
        <v>55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2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</row>
    <row r="55" spans="1:105" ht="13.5" customHeight="1" x14ac:dyDescent="0.2">
      <c r="A55" s="59"/>
      <c r="B55" s="59"/>
      <c r="C55" s="59"/>
      <c r="D55" s="59"/>
      <c r="E55" s="59"/>
      <c r="F55" s="59"/>
      <c r="G55" s="87" t="s">
        <v>15</v>
      </c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2"/>
      <c r="BW55" s="57" t="s">
        <v>16</v>
      </c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8">
        <f>CM42+CM47+CM54</f>
        <v>3258795.95</v>
      </c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</row>
    <row r="56" spans="1:105" ht="13.5" customHeight="1" x14ac:dyDescent="0.2">
      <c r="A56" s="59"/>
      <c r="B56" s="59"/>
      <c r="C56" s="59"/>
      <c r="D56" s="59"/>
      <c r="E56" s="59"/>
      <c r="F56" s="59"/>
      <c r="G56" s="87" t="s">
        <v>11</v>
      </c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2"/>
      <c r="BW56" s="57" t="s">
        <v>16</v>
      </c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</row>
    <row r="57" spans="1:105" ht="13.5" customHeight="1" x14ac:dyDescent="0.2">
      <c r="A57" s="59"/>
      <c r="B57" s="59"/>
      <c r="C57" s="59"/>
      <c r="D57" s="59"/>
      <c r="E57" s="59"/>
      <c r="F57" s="59"/>
      <c r="G57" s="87" t="s">
        <v>109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2"/>
      <c r="BW57" s="57" t="s">
        <v>16</v>
      </c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8">
        <v>3258795.95</v>
      </c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</row>
    <row r="58" spans="1:105" s="2" customFormat="1" ht="3.75" customHeight="1" x14ac:dyDescent="0.25"/>
    <row r="59" spans="1:105" s="12" customFormat="1" ht="48" customHeight="1" x14ac:dyDescent="0.2">
      <c r="A59" s="112" t="s">
        <v>56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</row>
    <row r="60" spans="1:105" s="2" customFormat="1" ht="12" customHeight="1" x14ac:dyDescent="0.25"/>
    <row r="61" spans="1:105" s="4" customFormat="1" ht="27" customHeight="1" x14ac:dyDescent="0.2">
      <c r="A61" s="70" t="s">
        <v>160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70"/>
      <c r="CM61" s="70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70"/>
    </row>
    <row r="62" spans="1:105" s="2" customFormat="1" ht="6" customHeight="1" x14ac:dyDescent="0.25"/>
    <row r="63" spans="1:105" s="5" customFormat="1" ht="45" customHeight="1" x14ac:dyDescent="0.2">
      <c r="A63" s="54" t="s">
        <v>4</v>
      </c>
      <c r="B63" s="55"/>
      <c r="C63" s="55"/>
      <c r="D63" s="55"/>
      <c r="E63" s="55"/>
      <c r="F63" s="55"/>
      <c r="G63" s="56"/>
      <c r="H63" s="54" t="s">
        <v>58</v>
      </c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6"/>
      <c r="BD63" s="54" t="s">
        <v>59</v>
      </c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5"/>
      <c r="BQ63" s="55"/>
      <c r="BR63" s="55"/>
      <c r="BS63" s="56"/>
      <c r="BT63" s="54" t="s">
        <v>60</v>
      </c>
      <c r="BU63" s="55"/>
      <c r="BV63" s="55"/>
      <c r="BW63" s="55"/>
      <c r="BX63" s="55"/>
      <c r="BY63" s="55"/>
      <c r="BZ63" s="55"/>
      <c r="CA63" s="55"/>
      <c r="CB63" s="55"/>
      <c r="CC63" s="55"/>
      <c r="CD63" s="55"/>
      <c r="CE63" s="55"/>
      <c r="CF63" s="55"/>
      <c r="CG63" s="55"/>
      <c r="CH63" s="55"/>
      <c r="CI63" s="56"/>
      <c r="CJ63" s="54" t="s">
        <v>61</v>
      </c>
      <c r="CK63" s="55"/>
      <c r="CL63" s="55"/>
      <c r="CM63" s="55"/>
      <c r="CN63" s="55"/>
      <c r="CO63" s="55"/>
      <c r="CP63" s="55"/>
      <c r="CQ63" s="55"/>
      <c r="CR63" s="55"/>
      <c r="CS63" s="55"/>
      <c r="CT63" s="55"/>
      <c r="CU63" s="55"/>
      <c r="CV63" s="55"/>
      <c r="CW63" s="55"/>
      <c r="CX63" s="55"/>
      <c r="CY63" s="55"/>
      <c r="CZ63" s="55"/>
      <c r="DA63" s="56"/>
    </row>
    <row r="64" spans="1:105" s="6" customFormat="1" x14ac:dyDescent="0.2">
      <c r="A64" s="65">
        <v>1</v>
      </c>
      <c r="B64" s="65"/>
      <c r="C64" s="65"/>
      <c r="D64" s="65"/>
      <c r="E64" s="65"/>
      <c r="F64" s="65"/>
      <c r="G64" s="65"/>
      <c r="H64" s="65">
        <v>2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>
        <v>3</v>
      </c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>
        <v>4</v>
      </c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>
        <v>5</v>
      </c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</row>
    <row r="65" spans="1:105" s="7" customFormat="1" ht="42" customHeight="1" x14ac:dyDescent="0.2">
      <c r="A65" s="59" t="s">
        <v>17</v>
      </c>
      <c r="B65" s="59"/>
      <c r="C65" s="59"/>
      <c r="D65" s="59"/>
      <c r="E65" s="59"/>
      <c r="F65" s="59"/>
      <c r="G65" s="59"/>
      <c r="H65" s="69" t="s">
        <v>139</v>
      </c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57">
        <v>0</v>
      </c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>
        <v>0</v>
      </c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>
        <v>0</v>
      </c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</row>
    <row r="66" spans="1:105" s="7" customFormat="1" ht="15" customHeight="1" x14ac:dyDescent="0.2">
      <c r="A66" s="59"/>
      <c r="B66" s="59"/>
      <c r="C66" s="59"/>
      <c r="D66" s="59"/>
      <c r="E66" s="59"/>
      <c r="F66" s="59"/>
      <c r="G66" s="59"/>
      <c r="H66" s="71" t="s">
        <v>15</v>
      </c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2"/>
      <c r="BD66" s="57" t="s">
        <v>16</v>
      </c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 t="s">
        <v>16</v>
      </c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>
        <v>0</v>
      </c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</row>
    <row r="67" spans="1:105" s="7" customFormat="1" ht="15" customHeight="1" x14ac:dyDescent="0.2">
      <c r="A67" s="40"/>
      <c r="B67" s="40"/>
      <c r="C67" s="40"/>
      <c r="D67" s="40"/>
      <c r="E67" s="40"/>
      <c r="F67" s="40"/>
      <c r="G67" s="40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</row>
    <row r="68" spans="1:105" s="7" customFormat="1" ht="15" customHeight="1" x14ac:dyDescent="0.2">
      <c r="A68" s="40"/>
      <c r="B68" s="40"/>
      <c r="C68" s="40"/>
      <c r="D68" s="40"/>
      <c r="E68" s="40"/>
      <c r="F68" s="40"/>
      <c r="G68" s="40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</row>
    <row r="69" spans="1:105" s="4" customFormat="1" ht="14.25" x14ac:dyDescent="0.2">
      <c r="A69" s="53" t="s">
        <v>181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</row>
    <row r="70" spans="1:105" s="2" customFormat="1" ht="6" customHeight="1" x14ac:dyDescent="0.25"/>
    <row r="71" spans="1:105" s="43" customFormat="1" ht="45" customHeight="1" x14ac:dyDescent="0.2">
      <c r="A71" s="54" t="s">
        <v>4</v>
      </c>
      <c r="B71" s="55"/>
      <c r="C71" s="55"/>
      <c r="D71" s="55"/>
      <c r="E71" s="55"/>
      <c r="F71" s="55"/>
      <c r="G71" s="56"/>
      <c r="H71" s="54" t="s">
        <v>58</v>
      </c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5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6"/>
      <c r="BD71" s="54" t="s">
        <v>59</v>
      </c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5"/>
      <c r="BQ71" s="55"/>
      <c r="BR71" s="55"/>
      <c r="BS71" s="56"/>
      <c r="BT71" s="54" t="s">
        <v>60</v>
      </c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56"/>
      <c r="CJ71" s="54" t="s">
        <v>61</v>
      </c>
      <c r="CK71" s="55"/>
      <c r="CL71" s="55"/>
      <c r="CM71" s="55"/>
      <c r="CN71" s="55"/>
      <c r="CO71" s="55"/>
      <c r="CP71" s="55"/>
      <c r="CQ71" s="55"/>
      <c r="CR71" s="55"/>
      <c r="CS71" s="55"/>
      <c r="CT71" s="55"/>
      <c r="CU71" s="55"/>
      <c r="CV71" s="55"/>
      <c r="CW71" s="55"/>
      <c r="CX71" s="55"/>
      <c r="CY71" s="55"/>
      <c r="CZ71" s="55"/>
      <c r="DA71" s="56"/>
    </row>
    <row r="72" spans="1:105" s="6" customFormat="1" x14ac:dyDescent="0.2">
      <c r="A72" s="65">
        <v>1</v>
      </c>
      <c r="B72" s="65"/>
      <c r="C72" s="65"/>
      <c r="D72" s="65"/>
      <c r="E72" s="65"/>
      <c r="F72" s="65"/>
      <c r="G72" s="65"/>
      <c r="H72" s="65">
        <v>2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>
        <v>3</v>
      </c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>
        <v>4</v>
      </c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>
        <v>5</v>
      </c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</row>
    <row r="73" spans="1:105" s="7" customFormat="1" ht="15" customHeight="1" x14ac:dyDescent="0.2">
      <c r="A73" s="59" t="s">
        <v>110</v>
      </c>
      <c r="B73" s="59"/>
      <c r="C73" s="59"/>
      <c r="D73" s="59"/>
      <c r="E73" s="59"/>
      <c r="F73" s="59"/>
      <c r="G73" s="5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57">
        <v>0</v>
      </c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>
        <v>0</v>
      </c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8">
        <v>0</v>
      </c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</row>
    <row r="74" spans="1:105" s="7" customFormat="1" ht="15" customHeight="1" x14ac:dyDescent="0.2">
      <c r="A74" s="59" t="s">
        <v>18</v>
      </c>
      <c r="B74" s="59"/>
      <c r="C74" s="59"/>
      <c r="D74" s="59"/>
      <c r="E74" s="59"/>
      <c r="F74" s="59"/>
      <c r="G74" s="5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8">
        <v>0</v>
      </c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</row>
    <row r="75" spans="1:105" s="7" customFormat="1" ht="15" customHeight="1" x14ac:dyDescent="0.2">
      <c r="A75" s="59" t="s">
        <v>19</v>
      </c>
      <c r="B75" s="59"/>
      <c r="C75" s="59"/>
      <c r="D75" s="59"/>
      <c r="E75" s="59"/>
      <c r="F75" s="59"/>
      <c r="G75" s="5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8">
        <v>0</v>
      </c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</row>
    <row r="76" spans="1:105" s="7" customFormat="1" ht="15" customHeight="1" x14ac:dyDescent="0.2">
      <c r="A76" s="59" t="s">
        <v>23</v>
      </c>
      <c r="B76" s="59"/>
      <c r="C76" s="59"/>
      <c r="D76" s="59"/>
      <c r="E76" s="59"/>
      <c r="F76" s="59"/>
      <c r="G76" s="5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8">
        <v>0</v>
      </c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</row>
    <row r="77" spans="1:105" s="7" customFormat="1" ht="15" customHeight="1" x14ac:dyDescent="0.2">
      <c r="A77" s="59"/>
      <c r="B77" s="59"/>
      <c r="C77" s="59"/>
      <c r="D77" s="59"/>
      <c r="E77" s="59"/>
      <c r="F77" s="59"/>
      <c r="G77" s="59"/>
      <c r="H77" s="71" t="s">
        <v>15</v>
      </c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2"/>
      <c r="BD77" s="57" t="s">
        <v>16</v>
      </c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 t="s">
        <v>16</v>
      </c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8">
        <f>CJ73+CJ74+CJ75+CJ76</f>
        <v>0</v>
      </c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</row>
    <row r="78" spans="1:105" s="2" customFormat="1" ht="165" customHeight="1" x14ac:dyDescent="0.25"/>
    <row r="79" spans="1:105" s="4" customFormat="1" ht="14.25" x14ac:dyDescent="0.2">
      <c r="A79" s="53" t="s">
        <v>161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</row>
    <row r="80" spans="1:105" s="2" customFormat="1" ht="10.5" customHeight="1" x14ac:dyDescent="0.25"/>
    <row r="81" spans="1:105" s="4" customFormat="1" ht="14.25" x14ac:dyDescent="0.2">
      <c r="A81" s="53" t="s">
        <v>162</v>
      </c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</row>
    <row r="82" spans="1:105" s="2" customFormat="1" ht="10.5" customHeight="1" x14ac:dyDescent="0.25"/>
    <row r="83" spans="1:105" s="5" customFormat="1" ht="45" customHeight="1" x14ac:dyDescent="0.2">
      <c r="A83" s="81" t="s">
        <v>4</v>
      </c>
      <c r="B83" s="82"/>
      <c r="C83" s="82"/>
      <c r="D83" s="82"/>
      <c r="E83" s="82"/>
      <c r="F83" s="82"/>
      <c r="G83" s="83"/>
      <c r="H83" s="81" t="s">
        <v>63</v>
      </c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3"/>
      <c r="AP83" s="81" t="s">
        <v>71</v>
      </c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3"/>
      <c r="BF83" s="81" t="s">
        <v>72</v>
      </c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3"/>
      <c r="BV83" s="81" t="s">
        <v>73</v>
      </c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2"/>
      <c r="CI83" s="82"/>
      <c r="CJ83" s="82"/>
      <c r="CK83" s="83"/>
      <c r="CL83" s="81" t="s">
        <v>30</v>
      </c>
      <c r="CM83" s="82"/>
      <c r="CN83" s="82"/>
      <c r="CO83" s="82"/>
      <c r="CP83" s="82"/>
      <c r="CQ83" s="82"/>
      <c r="CR83" s="82"/>
      <c r="CS83" s="82"/>
      <c r="CT83" s="82"/>
      <c r="CU83" s="82"/>
      <c r="CV83" s="82"/>
      <c r="CW83" s="82"/>
      <c r="CX83" s="82"/>
      <c r="CY83" s="82"/>
      <c r="CZ83" s="82"/>
      <c r="DA83" s="83"/>
    </row>
    <row r="84" spans="1:105" s="6" customFormat="1" x14ac:dyDescent="0.2">
      <c r="A84" s="65">
        <v>1</v>
      </c>
      <c r="B84" s="65"/>
      <c r="C84" s="65"/>
      <c r="D84" s="65"/>
      <c r="E84" s="65"/>
      <c r="F84" s="65"/>
      <c r="G84" s="65"/>
      <c r="H84" s="65">
        <v>2</v>
      </c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>
        <v>3</v>
      </c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>
        <v>4</v>
      </c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>
        <v>5</v>
      </c>
      <c r="BW84" s="65"/>
      <c r="BX84" s="65"/>
      <c r="BY84" s="65"/>
      <c r="BZ84" s="65"/>
      <c r="CA84" s="65"/>
      <c r="CB84" s="65"/>
      <c r="CC84" s="65"/>
      <c r="CD84" s="65"/>
      <c r="CE84" s="65"/>
      <c r="CF84" s="65"/>
      <c r="CG84" s="65"/>
      <c r="CH84" s="65"/>
      <c r="CI84" s="65"/>
      <c r="CJ84" s="65"/>
      <c r="CK84" s="65"/>
      <c r="CL84" s="65">
        <v>6</v>
      </c>
      <c r="CM84" s="65"/>
      <c r="CN84" s="65"/>
      <c r="CO84" s="65"/>
      <c r="CP84" s="65"/>
      <c r="CQ84" s="65"/>
      <c r="CR84" s="65"/>
      <c r="CS84" s="65"/>
      <c r="CT84" s="65"/>
      <c r="CU84" s="65"/>
      <c r="CV84" s="65"/>
      <c r="CW84" s="65"/>
      <c r="CX84" s="65"/>
      <c r="CY84" s="65"/>
      <c r="CZ84" s="65"/>
      <c r="DA84" s="65"/>
    </row>
    <row r="85" spans="1:105" s="7" customFormat="1" ht="15" customHeight="1" x14ac:dyDescent="0.2">
      <c r="A85" s="59" t="s">
        <v>17</v>
      </c>
      <c r="B85" s="59"/>
      <c r="C85" s="59"/>
      <c r="D85" s="59"/>
      <c r="E85" s="59"/>
      <c r="F85" s="59"/>
      <c r="G85" s="59"/>
      <c r="H85" s="69" t="s">
        <v>112</v>
      </c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57">
        <v>0</v>
      </c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>
        <v>0</v>
      </c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>
        <v>0</v>
      </c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8">
        <v>0</v>
      </c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</row>
    <row r="86" spans="1:105" s="7" customFormat="1" ht="15" customHeight="1" x14ac:dyDescent="0.2">
      <c r="A86" s="59" t="s">
        <v>18</v>
      </c>
      <c r="B86" s="59"/>
      <c r="C86" s="59"/>
      <c r="D86" s="59"/>
      <c r="E86" s="59"/>
      <c r="F86" s="59"/>
      <c r="G86" s="5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8"/>
      <c r="CM86" s="58"/>
      <c r="CN86" s="58"/>
      <c r="CO86" s="58"/>
      <c r="CP86" s="58"/>
      <c r="CQ86" s="58"/>
      <c r="CR86" s="58"/>
      <c r="CS86" s="58"/>
      <c r="CT86" s="58"/>
      <c r="CU86" s="58"/>
      <c r="CV86" s="58"/>
      <c r="CW86" s="58"/>
      <c r="CX86" s="58"/>
      <c r="CY86" s="58"/>
      <c r="CZ86" s="58"/>
      <c r="DA86" s="58"/>
    </row>
    <row r="87" spans="1:105" s="7" customFormat="1" ht="15" customHeight="1" x14ac:dyDescent="0.2">
      <c r="A87" s="59"/>
      <c r="B87" s="59"/>
      <c r="C87" s="59"/>
      <c r="D87" s="59"/>
      <c r="E87" s="59"/>
      <c r="F87" s="59"/>
      <c r="G87" s="59"/>
      <c r="H87" s="114" t="s">
        <v>74</v>
      </c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6"/>
      <c r="AP87" s="57" t="s">
        <v>16</v>
      </c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 t="s">
        <v>16</v>
      </c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 t="s">
        <v>16</v>
      </c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8">
        <v>0</v>
      </c>
      <c r="CM87" s="58"/>
      <c r="CN87" s="58"/>
      <c r="CO87" s="58"/>
      <c r="CP87" s="58"/>
      <c r="CQ87" s="58"/>
      <c r="CR87" s="58"/>
      <c r="CS87" s="58"/>
      <c r="CT87" s="58"/>
      <c r="CU87" s="58"/>
      <c r="CV87" s="58"/>
      <c r="CW87" s="58"/>
      <c r="CX87" s="58"/>
      <c r="CY87" s="58"/>
      <c r="CZ87" s="58"/>
      <c r="DA87" s="58"/>
    </row>
    <row r="88" spans="1:105" s="2" customFormat="1" ht="48.75" customHeight="1" x14ac:dyDescent="0.25"/>
    <row r="89" spans="1:105" s="2" customFormat="1" ht="47.25" customHeight="1" x14ac:dyDescent="0.25"/>
    <row r="90" spans="1:105" s="4" customFormat="1" ht="14.25" x14ac:dyDescent="0.2">
      <c r="A90" s="53" t="s">
        <v>163</v>
      </c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</row>
    <row r="91" spans="1:105" s="2" customFormat="1" ht="10.5" customHeight="1" x14ac:dyDescent="0.25"/>
    <row r="92" spans="1:105" s="2" customFormat="1" ht="30" customHeight="1" x14ac:dyDescent="0.25">
      <c r="A92" s="54" t="s">
        <v>4</v>
      </c>
      <c r="B92" s="55"/>
      <c r="C92" s="55"/>
      <c r="D92" s="55"/>
      <c r="E92" s="55"/>
      <c r="F92" s="55"/>
      <c r="G92" s="56"/>
      <c r="H92" s="54" t="s">
        <v>63</v>
      </c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5"/>
      <c r="AW92" s="55"/>
      <c r="AX92" s="55"/>
      <c r="AY92" s="55"/>
      <c r="AZ92" s="55"/>
      <c r="BA92" s="55"/>
      <c r="BB92" s="55"/>
      <c r="BC92" s="55"/>
      <c r="BD92" s="55"/>
      <c r="BE92" s="55"/>
      <c r="BF92" s="55"/>
      <c r="BG92" s="55"/>
      <c r="BH92" s="55"/>
      <c r="BI92" s="55"/>
      <c r="BJ92" s="55"/>
      <c r="BK92" s="55"/>
      <c r="BL92" s="55"/>
      <c r="BM92" s="55"/>
      <c r="BN92" s="55"/>
      <c r="BO92" s="55"/>
      <c r="BP92" s="55"/>
      <c r="BQ92" s="55"/>
      <c r="BR92" s="55"/>
      <c r="BS92" s="56"/>
      <c r="BT92" s="54" t="s">
        <v>93</v>
      </c>
      <c r="BU92" s="55"/>
      <c r="BV92" s="55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56"/>
      <c r="CJ92" s="54" t="s">
        <v>94</v>
      </c>
      <c r="CK92" s="55"/>
      <c r="CL92" s="55"/>
      <c r="CM92" s="55"/>
      <c r="CN92" s="55"/>
      <c r="CO92" s="55"/>
      <c r="CP92" s="55"/>
      <c r="CQ92" s="55"/>
      <c r="CR92" s="55"/>
      <c r="CS92" s="55"/>
      <c r="CT92" s="55"/>
      <c r="CU92" s="55"/>
      <c r="CV92" s="55"/>
      <c r="CW92" s="55"/>
      <c r="CX92" s="55"/>
      <c r="CY92" s="55"/>
      <c r="CZ92" s="55"/>
      <c r="DA92" s="56"/>
    </row>
    <row r="93" spans="1:105" x14ac:dyDescent="0.2">
      <c r="A93" s="65">
        <v>1</v>
      </c>
      <c r="B93" s="65"/>
      <c r="C93" s="65"/>
      <c r="D93" s="65"/>
      <c r="E93" s="65"/>
      <c r="F93" s="65"/>
      <c r="G93" s="65"/>
      <c r="H93" s="65">
        <v>2</v>
      </c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>
        <v>3</v>
      </c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  <c r="CI93" s="65"/>
      <c r="CJ93" s="65">
        <v>4</v>
      </c>
      <c r="CK93" s="65"/>
      <c r="CL93" s="65"/>
      <c r="CM93" s="65"/>
      <c r="CN93" s="65"/>
      <c r="CO93" s="65"/>
      <c r="CP93" s="65"/>
      <c r="CQ93" s="65"/>
      <c r="CR93" s="65"/>
      <c r="CS93" s="65"/>
      <c r="CT93" s="65"/>
      <c r="CU93" s="65"/>
      <c r="CV93" s="65"/>
      <c r="CW93" s="65"/>
      <c r="CX93" s="65"/>
      <c r="CY93" s="65"/>
      <c r="CZ93" s="65"/>
      <c r="DA93" s="65"/>
    </row>
    <row r="94" spans="1:105" s="2" customFormat="1" ht="15" customHeight="1" x14ac:dyDescent="0.25">
      <c r="A94" s="59" t="s">
        <v>17</v>
      </c>
      <c r="B94" s="59"/>
      <c r="C94" s="59"/>
      <c r="D94" s="59"/>
      <c r="E94" s="59"/>
      <c r="F94" s="59"/>
      <c r="G94" s="59"/>
      <c r="H94" s="60" t="s">
        <v>147</v>
      </c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2"/>
      <c r="BT94" s="57">
        <v>1</v>
      </c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8">
        <v>0</v>
      </c>
      <c r="CK94" s="58"/>
      <c r="CL94" s="58"/>
      <c r="CM94" s="58"/>
      <c r="CN94" s="58"/>
      <c r="CO94" s="58"/>
      <c r="CP94" s="58"/>
      <c r="CQ94" s="58"/>
      <c r="CR94" s="58"/>
      <c r="CS94" s="58"/>
      <c r="CT94" s="58"/>
      <c r="CU94" s="58"/>
      <c r="CV94" s="58"/>
      <c r="CW94" s="58"/>
      <c r="CX94" s="58"/>
      <c r="CY94" s="58"/>
      <c r="CZ94" s="58"/>
      <c r="DA94" s="58"/>
    </row>
    <row r="95" spans="1:105" s="2" customFormat="1" ht="15" customHeight="1" x14ac:dyDescent="0.25">
      <c r="A95" s="59" t="s">
        <v>18</v>
      </c>
      <c r="B95" s="59"/>
      <c r="C95" s="59"/>
      <c r="D95" s="59"/>
      <c r="E95" s="59"/>
      <c r="F95" s="59"/>
      <c r="G95" s="59"/>
      <c r="H95" s="60" t="s">
        <v>148</v>
      </c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2"/>
      <c r="BT95" s="57">
        <v>1</v>
      </c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8">
        <v>0</v>
      </c>
      <c r="CK95" s="58"/>
      <c r="CL95" s="58"/>
      <c r="CM95" s="58"/>
      <c r="CN95" s="58"/>
      <c r="CO95" s="58"/>
      <c r="CP95" s="58"/>
      <c r="CQ95" s="58"/>
      <c r="CR95" s="58"/>
      <c r="CS95" s="58"/>
      <c r="CT95" s="58"/>
      <c r="CU95" s="58"/>
      <c r="CV95" s="58"/>
      <c r="CW95" s="58"/>
      <c r="CX95" s="58"/>
      <c r="CY95" s="58"/>
      <c r="CZ95" s="58"/>
      <c r="DA95" s="58"/>
    </row>
    <row r="96" spans="1:105" s="2" customFormat="1" ht="15" customHeight="1" x14ac:dyDescent="0.25">
      <c r="A96" s="59" t="s">
        <v>19</v>
      </c>
      <c r="B96" s="59"/>
      <c r="C96" s="59"/>
      <c r="D96" s="59"/>
      <c r="E96" s="59"/>
      <c r="F96" s="59"/>
      <c r="G96" s="59"/>
      <c r="H96" s="60" t="s">
        <v>149</v>
      </c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2"/>
      <c r="BT96" s="57">
        <v>1</v>
      </c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8">
        <v>0</v>
      </c>
      <c r="CK96" s="58"/>
      <c r="CL96" s="58"/>
      <c r="CM96" s="58"/>
      <c r="CN96" s="58"/>
      <c r="CO96" s="58"/>
      <c r="CP96" s="58"/>
      <c r="CQ96" s="58"/>
      <c r="CR96" s="58"/>
      <c r="CS96" s="58"/>
      <c r="CT96" s="58"/>
      <c r="CU96" s="58"/>
      <c r="CV96" s="58"/>
      <c r="CW96" s="58"/>
      <c r="CX96" s="58"/>
      <c r="CY96" s="58"/>
      <c r="CZ96" s="58"/>
      <c r="DA96" s="58"/>
    </row>
    <row r="97" spans="1:161" s="2" customFormat="1" ht="15" customHeight="1" x14ac:dyDescent="0.25">
      <c r="A97" s="59" t="s">
        <v>23</v>
      </c>
      <c r="B97" s="59"/>
      <c r="C97" s="59"/>
      <c r="D97" s="59"/>
      <c r="E97" s="59"/>
      <c r="F97" s="59"/>
      <c r="G97" s="59"/>
      <c r="H97" s="60" t="s">
        <v>150</v>
      </c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2"/>
      <c r="BT97" s="57">
        <v>1</v>
      </c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8">
        <v>0</v>
      </c>
      <c r="CK97" s="58"/>
      <c r="CL97" s="58"/>
      <c r="CM97" s="58"/>
      <c r="CN97" s="58"/>
      <c r="CO97" s="58"/>
      <c r="CP97" s="58"/>
      <c r="CQ97" s="58"/>
      <c r="CR97" s="58"/>
      <c r="CS97" s="58"/>
      <c r="CT97" s="58"/>
      <c r="CU97" s="58"/>
      <c r="CV97" s="58"/>
      <c r="CW97" s="58"/>
      <c r="CX97" s="58"/>
      <c r="CY97" s="58"/>
      <c r="CZ97" s="58"/>
      <c r="DA97" s="58"/>
    </row>
    <row r="98" spans="1:161" s="2" customFormat="1" ht="15" customHeight="1" x14ac:dyDescent="0.25">
      <c r="A98" s="59"/>
      <c r="B98" s="59"/>
      <c r="C98" s="59"/>
      <c r="D98" s="59"/>
      <c r="E98" s="59"/>
      <c r="F98" s="59"/>
      <c r="G98" s="59"/>
      <c r="H98" s="66" t="s">
        <v>15</v>
      </c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8"/>
      <c r="BT98" s="57" t="s">
        <v>16</v>
      </c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8">
        <f>CJ94+CJ95+CJ97+CJ96</f>
        <v>0</v>
      </c>
      <c r="CK98" s="58"/>
      <c r="CL98" s="58"/>
      <c r="CM98" s="58"/>
      <c r="CN98" s="58"/>
      <c r="CO98" s="58"/>
      <c r="CP98" s="58"/>
      <c r="CQ98" s="58"/>
      <c r="CR98" s="58"/>
      <c r="CS98" s="58"/>
      <c r="CT98" s="58"/>
      <c r="CU98" s="58"/>
      <c r="CV98" s="58"/>
      <c r="CW98" s="58"/>
      <c r="CX98" s="58"/>
      <c r="CY98" s="58"/>
      <c r="CZ98" s="58"/>
      <c r="DA98" s="58"/>
    </row>
    <row r="99" spans="1:161" s="2" customFormat="1" ht="12" customHeight="1" x14ac:dyDescent="0.25"/>
    <row r="100" spans="1:161" s="4" customFormat="1" ht="28.5" customHeight="1" x14ac:dyDescent="0.2">
      <c r="A100" s="70" t="s">
        <v>164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70"/>
      <c r="BX100" s="70"/>
      <c r="BY100" s="70"/>
      <c r="BZ100" s="70"/>
      <c r="CA100" s="70"/>
      <c r="CB100" s="70"/>
      <c r="CC100" s="70"/>
      <c r="CD100" s="70"/>
      <c r="CE100" s="70"/>
      <c r="CF100" s="70"/>
      <c r="CG100" s="70"/>
      <c r="CH100" s="70"/>
      <c r="CI100" s="70"/>
      <c r="CJ100" s="70"/>
      <c r="CK100" s="70"/>
      <c r="CL100" s="70"/>
      <c r="CM100" s="70"/>
      <c r="CN100" s="70"/>
      <c r="CO100" s="70"/>
      <c r="CP100" s="70"/>
      <c r="CQ100" s="70"/>
      <c r="CR100" s="70"/>
      <c r="CS100" s="70"/>
      <c r="CT100" s="70"/>
      <c r="CU100" s="70"/>
      <c r="CV100" s="70"/>
      <c r="CW100" s="70"/>
      <c r="CX100" s="70"/>
      <c r="CY100" s="70"/>
      <c r="CZ100" s="70"/>
      <c r="DA100" s="70"/>
    </row>
    <row r="101" spans="1:161" s="2" customFormat="1" ht="10.5" customHeight="1" x14ac:dyDescent="0.25"/>
    <row r="102" spans="1:161" s="5" customFormat="1" ht="30" customHeight="1" x14ac:dyDescent="0.2">
      <c r="A102" s="54" t="s">
        <v>4</v>
      </c>
      <c r="B102" s="55"/>
      <c r="C102" s="55"/>
      <c r="D102" s="55"/>
      <c r="E102" s="55"/>
      <c r="F102" s="55"/>
      <c r="G102" s="56"/>
      <c r="H102" s="54" t="s">
        <v>63</v>
      </c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6"/>
      <c r="BD102" s="54" t="s">
        <v>85</v>
      </c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6"/>
      <c r="BT102" s="54" t="s">
        <v>96</v>
      </c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6"/>
      <c r="CJ102" s="54" t="s">
        <v>97</v>
      </c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6"/>
    </row>
    <row r="103" spans="1:161" s="6" customFormat="1" x14ac:dyDescent="0.2">
      <c r="A103" s="65"/>
      <c r="B103" s="65"/>
      <c r="C103" s="65"/>
      <c r="D103" s="65"/>
      <c r="E103" s="65"/>
      <c r="F103" s="65"/>
      <c r="G103" s="65"/>
      <c r="H103" s="65">
        <v>1</v>
      </c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>
        <v>2</v>
      </c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>
        <v>3</v>
      </c>
      <c r="BU103" s="65"/>
      <c r="BV103" s="65"/>
      <c r="BW103" s="65"/>
      <c r="BX103" s="65"/>
      <c r="BY103" s="65"/>
      <c r="BZ103" s="65"/>
      <c r="CA103" s="65"/>
      <c r="CB103" s="65"/>
      <c r="CC103" s="65"/>
      <c r="CD103" s="65"/>
      <c r="CE103" s="65"/>
      <c r="CF103" s="65"/>
      <c r="CG103" s="65"/>
      <c r="CH103" s="65"/>
      <c r="CI103" s="65"/>
      <c r="CJ103" s="65">
        <v>4</v>
      </c>
      <c r="CK103" s="65"/>
      <c r="CL103" s="65"/>
      <c r="CM103" s="65"/>
      <c r="CN103" s="65"/>
      <c r="CO103" s="65"/>
      <c r="CP103" s="65"/>
      <c r="CQ103" s="65"/>
      <c r="CR103" s="65"/>
      <c r="CS103" s="65"/>
      <c r="CT103" s="65"/>
      <c r="CU103" s="65"/>
      <c r="CV103" s="65"/>
      <c r="CW103" s="65"/>
      <c r="CX103" s="65"/>
      <c r="CY103" s="65"/>
      <c r="CZ103" s="65"/>
      <c r="DA103" s="65"/>
    </row>
    <row r="104" spans="1:161" s="7" customFormat="1" ht="15" customHeight="1" x14ac:dyDescent="0.2">
      <c r="A104" s="59" t="s">
        <v>17</v>
      </c>
      <c r="B104" s="59"/>
      <c r="C104" s="59"/>
      <c r="D104" s="59"/>
      <c r="E104" s="59"/>
      <c r="F104" s="59"/>
      <c r="G104" s="59"/>
      <c r="H104" s="69" t="s">
        <v>131</v>
      </c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8">
        <v>31208.3</v>
      </c>
      <c r="CK104" s="58"/>
      <c r="CL104" s="58"/>
      <c r="CM104" s="58"/>
      <c r="CN104" s="58"/>
      <c r="CO104" s="58"/>
      <c r="CP104" s="58"/>
      <c r="CQ104" s="58"/>
      <c r="CR104" s="58"/>
      <c r="CS104" s="58"/>
      <c r="CT104" s="58"/>
      <c r="CU104" s="58"/>
      <c r="CV104" s="58"/>
      <c r="CW104" s="58"/>
      <c r="CX104" s="58"/>
      <c r="CY104" s="58"/>
      <c r="CZ104" s="58"/>
      <c r="DA104" s="58"/>
    </row>
    <row r="105" spans="1:161" s="7" customFormat="1" ht="15" customHeight="1" x14ac:dyDescent="0.2">
      <c r="A105" s="59" t="s">
        <v>18</v>
      </c>
      <c r="B105" s="59"/>
      <c r="C105" s="59"/>
      <c r="D105" s="59"/>
      <c r="E105" s="59"/>
      <c r="F105" s="59"/>
      <c r="G105" s="59"/>
      <c r="H105" s="69" t="s">
        <v>189</v>
      </c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8">
        <v>15066</v>
      </c>
      <c r="CK105" s="58"/>
      <c r="CL105" s="58"/>
      <c r="CM105" s="58"/>
      <c r="CN105" s="58"/>
      <c r="CO105" s="58"/>
      <c r="CP105" s="58"/>
      <c r="CQ105" s="58"/>
      <c r="CR105" s="58"/>
      <c r="CS105" s="58"/>
      <c r="CT105" s="58"/>
      <c r="CU105" s="58"/>
      <c r="CV105" s="58"/>
      <c r="CW105" s="58"/>
      <c r="CX105" s="58"/>
      <c r="CY105" s="58"/>
      <c r="CZ105" s="58"/>
      <c r="DA105" s="58"/>
    </row>
    <row r="106" spans="1:161" s="7" customFormat="1" ht="15" customHeight="1" x14ac:dyDescent="0.2">
      <c r="A106" s="59" t="s">
        <v>19</v>
      </c>
      <c r="B106" s="59"/>
      <c r="C106" s="59"/>
      <c r="D106" s="59"/>
      <c r="E106" s="59"/>
      <c r="F106" s="59"/>
      <c r="G106" s="59"/>
      <c r="H106" s="69" t="s">
        <v>132</v>
      </c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8">
        <v>0</v>
      </c>
      <c r="CK106" s="58"/>
      <c r="CL106" s="58"/>
      <c r="CM106" s="58"/>
      <c r="CN106" s="58"/>
      <c r="CO106" s="58"/>
      <c r="CP106" s="58"/>
      <c r="CQ106" s="58"/>
      <c r="CR106" s="58"/>
      <c r="CS106" s="58"/>
      <c r="CT106" s="58"/>
      <c r="CU106" s="58"/>
      <c r="CV106" s="58"/>
      <c r="CW106" s="58"/>
      <c r="CX106" s="58"/>
      <c r="CY106" s="58"/>
      <c r="CZ106" s="58"/>
      <c r="DA106" s="58"/>
    </row>
    <row r="107" spans="1:161" s="7" customFormat="1" ht="15" customHeight="1" x14ac:dyDescent="0.2">
      <c r="A107" s="59"/>
      <c r="B107" s="59"/>
      <c r="C107" s="59"/>
      <c r="D107" s="59"/>
      <c r="E107" s="59"/>
      <c r="F107" s="59"/>
      <c r="G107" s="59"/>
      <c r="H107" s="71" t="s">
        <v>15</v>
      </c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2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 t="s">
        <v>16</v>
      </c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8">
        <f>CJ104+CJ105+CJ106</f>
        <v>46274.3</v>
      </c>
      <c r="CK107" s="58"/>
      <c r="CL107" s="58"/>
      <c r="CM107" s="58"/>
      <c r="CN107" s="58"/>
      <c r="CO107" s="58"/>
      <c r="CP107" s="58"/>
      <c r="CQ107" s="58"/>
      <c r="CR107" s="58"/>
      <c r="CS107" s="58"/>
      <c r="CT107" s="58"/>
      <c r="CU107" s="58"/>
      <c r="CV107" s="58"/>
      <c r="CW107" s="58"/>
      <c r="CX107" s="58"/>
      <c r="CY107" s="58"/>
      <c r="CZ107" s="58"/>
      <c r="DA107" s="58"/>
    </row>
    <row r="109" spans="1:161" s="4" customFormat="1" ht="24.75" customHeight="1" x14ac:dyDescent="0.2">
      <c r="A109" s="8" t="s">
        <v>129</v>
      </c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120">
        <f>EO16+CJ25+CM55+CL87+CJ98+CJ107+CJ66+CJ77</f>
        <v>14100420.300000001</v>
      </c>
      <c r="BX109" s="121"/>
      <c r="BY109" s="121"/>
      <c r="BZ109" s="121"/>
      <c r="CA109" s="121"/>
      <c r="CB109" s="121"/>
      <c r="CC109" s="121"/>
      <c r="CD109" s="121"/>
      <c r="CE109" s="121"/>
      <c r="CF109" s="121"/>
      <c r="CG109" s="121"/>
      <c r="CH109" s="121"/>
      <c r="CI109" s="121"/>
      <c r="CJ109" s="121"/>
      <c r="CK109" s="121"/>
      <c r="CL109" s="121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</row>
    <row r="110" spans="1:161" ht="13.5" customHeight="1" x14ac:dyDescent="0.2">
      <c r="A110" s="50"/>
      <c r="B110" s="50"/>
      <c r="C110" s="50"/>
      <c r="D110" s="50"/>
      <c r="E110" s="50"/>
      <c r="F110" s="50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2"/>
      <c r="BX110" s="52"/>
      <c r="BY110" s="52"/>
      <c r="BZ110" s="52"/>
      <c r="CA110" s="52"/>
      <c r="CB110" s="52"/>
      <c r="CC110" s="52"/>
      <c r="CD110" s="52"/>
      <c r="CE110" s="52"/>
      <c r="CF110" s="52"/>
      <c r="CG110" s="52"/>
      <c r="CH110" s="52"/>
      <c r="CI110" s="52"/>
      <c r="CJ110" s="52"/>
      <c r="CK110" s="52"/>
      <c r="CL110" s="52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</row>
    <row r="111" spans="1:161" ht="13.5" customHeight="1" x14ac:dyDescent="0.2">
      <c r="A111" s="50"/>
      <c r="B111" s="50"/>
      <c r="C111" s="50"/>
      <c r="D111" s="50"/>
      <c r="E111" s="50"/>
      <c r="F111" s="50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2"/>
      <c r="BX111" s="52"/>
      <c r="BY111" s="52"/>
      <c r="BZ111" s="52"/>
      <c r="CA111" s="52"/>
      <c r="CB111" s="52"/>
      <c r="CC111" s="52"/>
      <c r="CD111" s="52"/>
      <c r="CE111" s="52"/>
      <c r="CF111" s="52"/>
      <c r="CG111" s="52"/>
      <c r="CH111" s="52"/>
      <c r="CI111" s="52"/>
      <c r="CJ111" s="52"/>
      <c r="CK111" s="52"/>
      <c r="CL111" s="52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</row>
    <row r="112" spans="1:161" ht="13.5" customHeight="1" x14ac:dyDescent="0.2">
      <c r="A112" s="50"/>
      <c r="B112" s="50"/>
      <c r="C112" s="50"/>
      <c r="D112" s="50"/>
      <c r="E112" s="50"/>
      <c r="F112" s="50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2"/>
      <c r="BX112" s="52"/>
      <c r="BY112" s="52"/>
      <c r="BZ112" s="52"/>
      <c r="CA112" s="52"/>
      <c r="CB112" s="52"/>
      <c r="CC112" s="52"/>
      <c r="CD112" s="52"/>
      <c r="CE112" s="52"/>
      <c r="CF112" s="52"/>
      <c r="CG112" s="52"/>
      <c r="CH112" s="52"/>
      <c r="CI112" s="52"/>
      <c r="CJ112" s="52"/>
      <c r="CK112" s="52"/>
      <c r="CL112" s="52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</row>
  </sheetData>
  <mergeCells count="381"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CQ9:DH9"/>
    <mergeCell ref="DI9:DX9"/>
    <mergeCell ref="DY9:EN9"/>
    <mergeCell ref="EO9:FE9"/>
    <mergeCell ref="BF9:BW9"/>
    <mergeCell ref="BX9:CP9"/>
    <mergeCell ref="A9:F9"/>
    <mergeCell ref="G9:X9"/>
    <mergeCell ref="Y9:AN9"/>
    <mergeCell ref="AO9:BE9"/>
    <mergeCell ref="EO11:FE11"/>
    <mergeCell ref="A10:FE10"/>
    <mergeCell ref="A11:F11"/>
    <mergeCell ref="G11:X11"/>
    <mergeCell ref="Y11:AN11"/>
    <mergeCell ref="AO11:BE11"/>
    <mergeCell ref="BF11:BW11"/>
    <mergeCell ref="BX11:CP11"/>
    <mergeCell ref="CQ11:DH11"/>
    <mergeCell ref="DI11:DX11"/>
    <mergeCell ref="DY11:EN11"/>
    <mergeCell ref="EO13:FE13"/>
    <mergeCell ref="A12:F12"/>
    <mergeCell ref="G12:X12"/>
    <mergeCell ref="Y12:AN12"/>
    <mergeCell ref="AO12:BE12"/>
    <mergeCell ref="BF12:BW12"/>
    <mergeCell ref="BX12:CP12"/>
    <mergeCell ref="CQ12:DH12"/>
    <mergeCell ref="DI12:DX12"/>
    <mergeCell ref="DY12:EN12"/>
    <mergeCell ref="EO12:FE12"/>
    <mergeCell ref="A13:F13"/>
    <mergeCell ref="G13:X13"/>
    <mergeCell ref="Y13:AN13"/>
    <mergeCell ref="AO13:BE13"/>
    <mergeCell ref="BF13:BW13"/>
    <mergeCell ref="BX13:CP13"/>
    <mergeCell ref="EO16:FE16"/>
    <mergeCell ref="EO14:FE14"/>
    <mergeCell ref="A15:X15"/>
    <mergeCell ref="Y15:AN15"/>
    <mergeCell ref="AO15:BE15"/>
    <mergeCell ref="BF15:BW15"/>
    <mergeCell ref="BX15:CP15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CQ15:DH15"/>
    <mergeCell ref="DI15:DX15"/>
    <mergeCell ref="DY15:EN15"/>
    <mergeCell ref="BX16:CP16"/>
    <mergeCell ref="CQ16:DH16"/>
    <mergeCell ref="DI16:DX16"/>
    <mergeCell ref="DY16:EN16"/>
    <mergeCell ref="CQ14:DH14"/>
    <mergeCell ref="DI14:DX14"/>
    <mergeCell ref="DY14:EN14"/>
    <mergeCell ref="A16:X16"/>
    <mergeCell ref="Y16:AN16"/>
    <mergeCell ref="AO16:BE16"/>
    <mergeCell ref="BF16:BW16"/>
    <mergeCell ref="CJ22:DA22"/>
    <mergeCell ref="A21:F21"/>
    <mergeCell ref="G21:AD21"/>
    <mergeCell ref="AE21:BC21"/>
    <mergeCell ref="BD21:BS21"/>
    <mergeCell ref="BT21:CI21"/>
    <mergeCell ref="A22:F22"/>
    <mergeCell ref="A18:DZ18"/>
    <mergeCell ref="A20:F20"/>
    <mergeCell ref="G20:AD20"/>
    <mergeCell ref="AE20:BC20"/>
    <mergeCell ref="BD20:BS20"/>
    <mergeCell ref="BT20:CI20"/>
    <mergeCell ref="CJ20:DA20"/>
    <mergeCell ref="CJ21:DA21"/>
    <mergeCell ref="G22:AD22"/>
    <mergeCell ref="AE22:BC22"/>
    <mergeCell ref="BD22:BS22"/>
    <mergeCell ref="BT22:CI22"/>
    <mergeCell ref="A30:F30"/>
    <mergeCell ref="G30:AD30"/>
    <mergeCell ref="AE30:AY30"/>
    <mergeCell ref="AZ30:BQ30"/>
    <mergeCell ref="BR30:CI30"/>
    <mergeCell ref="CJ30:DA30"/>
    <mergeCell ref="A23:F23"/>
    <mergeCell ref="G23:AD23"/>
    <mergeCell ref="AE23:BC23"/>
    <mergeCell ref="BD23:BS23"/>
    <mergeCell ref="BT25:CI25"/>
    <mergeCell ref="BD25:BS25"/>
    <mergeCell ref="BT23:CI23"/>
    <mergeCell ref="CJ23:DA23"/>
    <mergeCell ref="CJ25:DA25"/>
    <mergeCell ref="A24:F24"/>
    <mergeCell ref="G24:AD24"/>
    <mergeCell ref="AE24:BC24"/>
    <mergeCell ref="A27:DA27"/>
    <mergeCell ref="A29:F29"/>
    <mergeCell ref="G29:AD29"/>
    <mergeCell ref="AE29:AY29"/>
    <mergeCell ref="AZ29:BQ29"/>
    <mergeCell ref="BR29:CI29"/>
    <mergeCell ref="CJ29:DA29"/>
    <mergeCell ref="BD24:BS24"/>
    <mergeCell ref="BT24:CI24"/>
    <mergeCell ref="CJ24:DA24"/>
    <mergeCell ref="A25:F25"/>
    <mergeCell ref="G25:AD25"/>
    <mergeCell ref="AE25:BC25"/>
    <mergeCell ref="AE32:AY32"/>
    <mergeCell ref="AZ32:BQ32"/>
    <mergeCell ref="BR32:CI32"/>
    <mergeCell ref="CJ32:DA32"/>
    <mergeCell ref="BR31:CI31"/>
    <mergeCell ref="CJ31:DA31"/>
    <mergeCell ref="A33:F33"/>
    <mergeCell ref="G33:AD33"/>
    <mergeCell ref="AE33:AY33"/>
    <mergeCell ref="AZ33:BQ33"/>
    <mergeCell ref="A31:F31"/>
    <mergeCell ref="G31:AD31"/>
    <mergeCell ref="A43:F44"/>
    <mergeCell ref="H43:BV43"/>
    <mergeCell ref="BW43:CL44"/>
    <mergeCell ref="CM43:DA44"/>
    <mergeCell ref="H44:BV44"/>
    <mergeCell ref="A41:F41"/>
    <mergeCell ref="G41:BV41"/>
    <mergeCell ref="AE31:AY31"/>
    <mergeCell ref="AZ31:BQ31"/>
    <mergeCell ref="BR33:CI33"/>
    <mergeCell ref="A42:F42"/>
    <mergeCell ref="H42:BV42"/>
    <mergeCell ref="BW42:CL42"/>
    <mergeCell ref="CM42:DA42"/>
    <mergeCell ref="BW41:CL41"/>
    <mergeCell ref="CM41:DA41"/>
    <mergeCell ref="A38:DA38"/>
    <mergeCell ref="A40:F40"/>
    <mergeCell ref="G40:BV40"/>
    <mergeCell ref="BW40:CL40"/>
    <mergeCell ref="CM40:DA40"/>
    <mergeCell ref="CJ33:DA33"/>
    <mergeCell ref="A32:F32"/>
    <mergeCell ref="G32:AD32"/>
    <mergeCell ref="A47:F47"/>
    <mergeCell ref="H47:BV47"/>
    <mergeCell ref="BW47:CL47"/>
    <mergeCell ref="CM47:DA47"/>
    <mergeCell ref="A46:F46"/>
    <mergeCell ref="H46:BV46"/>
    <mergeCell ref="BW46:CL46"/>
    <mergeCell ref="CM46:DA46"/>
    <mergeCell ref="A45:F45"/>
    <mergeCell ref="H45:BV45"/>
    <mergeCell ref="BW45:CL45"/>
    <mergeCell ref="CM45:DA45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54:F54"/>
    <mergeCell ref="H54:BV54"/>
    <mergeCell ref="BW54:CL54"/>
    <mergeCell ref="CM54:DA54"/>
    <mergeCell ref="A53:F53"/>
    <mergeCell ref="H53:BV53"/>
    <mergeCell ref="BW53:CL53"/>
    <mergeCell ref="CM53:DA53"/>
    <mergeCell ref="A52:F52"/>
    <mergeCell ref="H52:BV52"/>
    <mergeCell ref="BW52:CL52"/>
    <mergeCell ref="CM52:DA52"/>
    <mergeCell ref="A56:F56"/>
    <mergeCell ref="G56:BV56"/>
    <mergeCell ref="BW56:CL56"/>
    <mergeCell ref="CM56:DA56"/>
    <mergeCell ref="A57:F57"/>
    <mergeCell ref="G57:BV57"/>
    <mergeCell ref="BW57:CL57"/>
    <mergeCell ref="CM57:DA57"/>
    <mergeCell ref="A55:F55"/>
    <mergeCell ref="G55:BV55"/>
    <mergeCell ref="BW55:CL55"/>
    <mergeCell ref="CM55:DA55"/>
    <mergeCell ref="A61:DA61"/>
    <mergeCell ref="A63:G63"/>
    <mergeCell ref="H63:BC63"/>
    <mergeCell ref="BD63:BS63"/>
    <mergeCell ref="BT63:CI63"/>
    <mergeCell ref="CJ63:DA63"/>
    <mergeCell ref="A59:DA59"/>
    <mergeCell ref="CJ64:DA64"/>
    <mergeCell ref="A65:G65"/>
    <mergeCell ref="H65:BC65"/>
    <mergeCell ref="BD65:BS65"/>
    <mergeCell ref="BT65:CI65"/>
    <mergeCell ref="CJ65:DA65"/>
    <mergeCell ref="A64:G64"/>
    <mergeCell ref="H64:BC64"/>
    <mergeCell ref="BD64:BS64"/>
    <mergeCell ref="BT64:CI64"/>
    <mergeCell ref="A66:G66"/>
    <mergeCell ref="H66:BC66"/>
    <mergeCell ref="BD66:BS66"/>
    <mergeCell ref="BT66:CI66"/>
    <mergeCell ref="CJ66:DA66"/>
    <mergeCell ref="A79:DA79"/>
    <mergeCell ref="A81:DA81"/>
    <mergeCell ref="A83:G83"/>
    <mergeCell ref="H83:AO83"/>
    <mergeCell ref="AP83:BE83"/>
    <mergeCell ref="BF83:BU83"/>
    <mergeCell ref="BV83:CK83"/>
    <mergeCell ref="CL83:DA83"/>
    <mergeCell ref="A69:DA69"/>
    <mergeCell ref="A71:G71"/>
    <mergeCell ref="H71:BC71"/>
    <mergeCell ref="BD71:BS71"/>
    <mergeCell ref="BT71:CI71"/>
    <mergeCell ref="CJ71:DA71"/>
    <mergeCell ref="A72:G72"/>
    <mergeCell ref="H72:BC72"/>
    <mergeCell ref="BD72:BS72"/>
    <mergeCell ref="BT72:CI72"/>
    <mergeCell ref="CJ72:DA72"/>
    <mergeCell ref="AP85:BE85"/>
    <mergeCell ref="BF85:BU85"/>
    <mergeCell ref="A86:G86"/>
    <mergeCell ref="H86:AO86"/>
    <mergeCell ref="AP86:BE86"/>
    <mergeCell ref="BF86:BU86"/>
    <mergeCell ref="BV86:CK86"/>
    <mergeCell ref="CL86:DA86"/>
    <mergeCell ref="BV85:CK85"/>
    <mergeCell ref="CL85:DA85"/>
    <mergeCell ref="A84:G84"/>
    <mergeCell ref="H84:AO84"/>
    <mergeCell ref="AP84:BE84"/>
    <mergeCell ref="BF84:BU84"/>
    <mergeCell ref="BV84:CK84"/>
    <mergeCell ref="CL84:DA84"/>
    <mergeCell ref="A85:G85"/>
    <mergeCell ref="H85:AO85"/>
    <mergeCell ref="BD103:BS103"/>
    <mergeCell ref="CJ93:DA93"/>
    <mergeCell ref="A90:DA90"/>
    <mergeCell ref="A92:G92"/>
    <mergeCell ref="H92:BS92"/>
    <mergeCell ref="BT92:CI92"/>
    <mergeCell ref="CJ92:DA92"/>
    <mergeCell ref="A87:G87"/>
    <mergeCell ref="H87:AO87"/>
    <mergeCell ref="AP87:BE87"/>
    <mergeCell ref="BF87:BU87"/>
    <mergeCell ref="A93:G93"/>
    <mergeCell ref="H93:BS93"/>
    <mergeCell ref="BT93:CI93"/>
    <mergeCell ref="BV87:CK87"/>
    <mergeCell ref="CL87:DA87"/>
    <mergeCell ref="A111:F111"/>
    <mergeCell ref="BW111:CL111"/>
    <mergeCell ref="A97:G97"/>
    <mergeCell ref="H97:BS97"/>
    <mergeCell ref="BT97:CI97"/>
    <mergeCell ref="CJ97:DA97"/>
    <mergeCell ref="A100:DA100"/>
    <mergeCell ref="A102:G102"/>
    <mergeCell ref="H102:BC102"/>
    <mergeCell ref="BD102:BS102"/>
    <mergeCell ref="BT102:CI102"/>
    <mergeCell ref="CJ102:DA102"/>
    <mergeCell ref="A98:G98"/>
    <mergeCell ref="H98:BS98"/>
    <mergeCell ref="BT98:CI98"/>
    <mergeCell ref="CJ98:DA98"/>
    <mergeCell ref="CJ103:DA103"/>
    <mergeCell ref="A104:G104"/>
    <mergeCell ref="H104:BC104"/>
    <mergeCell ref="BD104:BS104"/>
    <mergeCell ref="BT104:CI104"/>
    <mergeCell ref="CJ104:DA104"/>
    <mergeCell ref="A103:G103"/>
    <mergeCell ref="H103:BC103"/>
    <mergeCell ref="G111:BV111"/>
    <mergeCell ref="BT103:CI103"/>
    <mergeCell ref="A112:F112"/>
    <mergeCell ref="G112:BV112"/>
    <mergeCell ref="BW112:CL112"/>
    <mergeCell ref="A110:F110"/>
    <mergeCell ref="CJ105:DA105"/>
    <mergeCell ref="A106:G106"/>
    <mergeCell ref="H106:BC106"/>
    <mergeCell ref="BD106:BS106"/>
    <mergeCell ref="BT106:CI106"/>
    <mergeCell ref="CJ106:DA106"/>
    <mergeCell ref="A105:G105"/>
    <mergeCell ref="H105:BC105"/>
    <mergeCell ref="BD105:BS105"/>
    <mergeCell ref="BT105:CI105"/>
    <mergeCell ref="A107:G107"/>
    <mergeCell ref="H107:BC107"/>
    <mergeCell ref="BD107:BS107"/>
    <mergeCell ref="BT107:CI107"/>
    <mergeCell ref="CJ107:DA107"/>
    <mergeCell ref="BW109:CL109"/>
    <mergeCell ref="G110:BV110"/>
    <mergeCell ref="BW110:CL110"/>
    <mergeCell ref="A94:G94"/>
    <mergeCell ref="H94:BS94"/>
    <mergeCell ref="BT94:CI94"/>
    <mergeCell ref="CJ94:DA94"/>
    <mergeCell ref="A95:G95"/>
    <mergeCell ref="H95:BS95"/>
    <mergeCell ref="BT95:CI95"/>
    <mergeCell ref="CJ95:DA95"/>
    <mergeCell ref="A96:G96"/>
    <mergeCell ref="H96:BS96"/>
    <mergeCell ref="BT96:CI96"/>
    <mergeCell ref="CJ96:DA96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BT74:CI74"/>
    <mergeCell ref="CJ74:DA74"/>
    <mergeCell ref="A77:G77"/>
    <mergeCell ref="H77:BC77"/>
    <mergeCell ref="BD77:BS77"/>
    <mergeCell ref="BT77:CI77"/>
    <mergeCell ref="CJ77:DA77"/>
    <mergeCell ref="A75:G75"/>
    <mergeCell ref="H75:BC75"/>
    <mergeCell ref="BD75:BS75"/>
    <mergeCell ref="BT75:CI75"/>
    <mergeCell ref="CJ75:DA75"/>
    <mergeCell ref="A76:G76"/>
    <mergeCell ref="H76:BC76"/>
    <mergeCell ref="BD76:BS76"/>
    <mergeCell ref="BT76:CI76"/>
    <mergeCell ref="CJ76:DA76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7"/>
  <sheetViews>
    <sheetView topLeftCell="A37" zoomScaleNormal="100" zoomScaleSheetLayoutView="100" workbookViewId="0">
      <selection activeCell="CJ57" sqref="CJ57:DA5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7" t="s">
        <v>176</v>
      </c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</row>
    <row r="3" spans="1:161" s="3" customFormat="1" ht="15.75" x14ac:dyDescent="0.25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</row>
    <row r="4" spans="1:161" s="2" customFormat="1" ht="15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</row>
    <row r="5" spans="1:161" s="2" customFormat="1" ht="1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</row>
    <row r="6" spans="1:161" s="33" customFormat="1" ht="13.5" customHeight="1" x14ac:dyDescent="0.2">
      <c r="A6" s="54" t="s">
        <v>4</v>
      </c>
      <c r="B6" s="55"/>
      <c r="C6" s="55"/>
      <c r="D6" s="55"/>
      <c r="E6" s="55"/>
      <c r="F6" s="56"/>
      <c r="G6" s="54" t="s">
        <v>5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6"/>
      <c r="Y6" s="54" t="s">
        <v>6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6"/>
      <c r="AO6" s="81" t="s">
        <v>7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3"/>
      <c r="DI6" s="54" t="s">
        <v>8</v>
      </c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6"/>
      <c r="DY6" s="54" t="s">
        <v>101</v>
      </c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6"/>
      <c r="EO6" s="54" t="s">
        <v>9</v>
      </c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6"/>
    </row>
    <row r="7" spans="1:161" s="33" customFormat="1" ht="13.5" customHeight="1" x14ac:dyDescent="0.2">
      <c r="A7" s="76"/>
      <c r="B7" s="77"/>
      <c r="C7" s="77"/>
      <c r="D7" s="77"/>
      <c r="E7" s="77"/>
      <c r="F7" s="78"/>
      <c r="G7" s="7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8"/>
      <c r="Y7" s="76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8"/>
      <c r="AO7" s="54" t="s">
        <v>10</v>
      </c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6"/>
      <c r="BF7" s="81" t="s">
        <v>11</v>
      </c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3"/>
      <c r="DI7" s="76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8"/>
      <c r="DY7" s="76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8"/>
      <c r="EO7" s="76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8"/>
    </row>
    <row r="8" spans="1:161" s="33" customFormat="1" ht="39.75" customHeight="1" x14ac:dyDescent="0.2">
      <c r="A8" s="73"/>
      <c r="B8" s="74"/>
      <c r="C8" s="74"/>
      <c r="D8" s="74"/>
      <c r="E8" s="74"/>
      <c r="F8" s="75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73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9" t="s">
        <v>12</v>
      </c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 t="s">
        <v>13</v>
      </c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 t="s">
        <v>14</v>
      </c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3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5"/>
      <c r="DY8" s="73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5"/>
      <c r="EO8" s="73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5"/>
    </row>
    <row r="9" spans="1:161" s="6" customFormat="1" x14ac:dyDescent="0.2">
      <c r="A9" s="65">
        <v>1</v>
      </c>
      <c r="B9" s="65"/>
      <c r="C9" s="65"/>
      <c r="D9" s="65"/>
      <c r="E9" s="65"/>
      <c r="F9" s="65"/>
      <c r="G9" s="65">
        <v>2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>
        <v>3</v>
      </c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>
        <v>4</v>
      </c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>
        <v>5</v>
      </c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>
        <v>6</v>
      </c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>
        <v>7</v>
      </c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>
        <v>8</v>
      </c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>
        <v>9</v>
      </c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>
        <v>10</v>
      </c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</row>
    <row r="10" spans="1:161" s="7" customFormat="1" ht="15" customHeight="1" x14ac:dyDescent="0.2">
      <c r="A10" s="84" t="s">
        <v>102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6"/>
    </row>
    <row r="11" spans="1:161" s="7" customFormat="1" ht="27.75" customHeight="1" x14ac:dyDescent="0.2">
      <c r="A11" s="59" t="s">
        <v>17</v>
      </c>
      <c r="B11" s="59"/>
      <c r="C11" s="59"/>
      <c r="D11" s="59"/>
      <c r="E11" s="59"/>
      <c r="F11" s="59"/>
      <c r="G11" s="69" t="s">
        <v>22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57">
        <v>9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>
        <f>BF11+BX11+CQ11</f>
        <v>272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>
        <v>0</v>
      </c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>
        <v>0</v>
      </c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>
        <v>272</v>
      </c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>
        <v>0</v>
      </c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>
        <v>1.7</v>
      </c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8">
        <f>Y11*AO11*12*1.7+60.8</f>
        <v>50000</v>
      </c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</row>
    <row r="12" spans="1:161" s="7" customFormat="1" ht="15" customHeight="1" x14ac:dyDescent="0.2">
      <c r="A12" s="87" t="s">
        <v>103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2"/>
      <c r="Y12" s="57" t="s">
        <v>16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 t="s">
        <v>16</v>
      </c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 t="s">
        <v>16</v>
      </c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 t="s">
        <v>16</v>
      </c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 t="s">
        <v>16</v>
      </c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 t="s">
        <v>16</v>
      </c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8">
        <f>EO11</f>
        <v>50000</v>
      </c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</row>
    <row r="13" spans="1:161" s="7" customFormat="1" ht="15" customHeight="1" x14ac:dyDescent="0.2">
      <c r="A13" s="87" t="s">
        <v>104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2"/>
      <c r="Y13" s="57" t="s">
        <v>16</v>
      </c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 t="s">
        <v>16</v>
      </c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 t="s">
        <v>16</v>
      </c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 t="s">
        <v>16</v>
      </c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 t="s">
        <v>16</v>
      </c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 t="s">
        <v>16</v>
      </c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8">
        <f>EO12</f>
        <v>50000</v>
      </c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</row>
    <row r="14" spans="1:161" s="7" customFormat="1" ht="15" customHeight="1" x14ac:dyDescent="0.2">
      <c r="A14" s="34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</row>
    <row r="16" spans="1:161" s="4" customFormat="1" ht="41.25" customHeight="1" x14ac:dyDescent="0.2">
      <c r="A16" s="70" t="s">
        <v>152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</row>
    <row r="17" spans="1:105" s="2" customFormat="1" ht="10.5" customHeight="1" x14ac:dyDescent="0.25"/>
    <row r="18" spans="1:105" s="2" customFormat="1" ht="55.5" customHeight="1" x14ac:dyDescent="0.25">
      <c r="A18" s="54" t="s">
        <v>4</v>
      </c>
      <c r="B18" s="55"/>
      <c r="C18" s="55"/>
      <c r="D18" s="55"/>
      <c r="E18" s="55"/>
      <c r="F18" s="56"/>
      <c r="G18" s="54" t="s">
        <v>36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6"/>
      <c r="BW18" s="54" t="s">
        <v>37</v>
      </c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6"/>
      <c r="CM18" s="54" t="s">
        <v>38</v>
      </c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3"/>
    </row>
    <row r="19" spans="1:105" x14ac:dyDescent="0.2">
      <c r="A19" s="65">
        <v>1</v>
      </c>
      <c r="B19" s="65"/>
      <c r="C19" s="65"/>
      <c r="D19" s="65"/>
      <c r="E19" s="65"/>
      <c r="F19" s="65"/>
      <c r="G19" s="65">
        <v>2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>
        <v>3</v>
      </c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>
        <v>4</v>
      </c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</row>
    <row r="20" spans="1:105" s="2" customFormat="1" ht="21.75" customHeight="1" x14ac:dyDescent="0.25">
      <c r="A20" s="59" t="s">
        <v>17</v>
      </c>
      <c r="B20" s="59"/>
      <c r="C20" s="59"/>
      <c r="D20" s="59"/>
      <c r="E20" s="59"/>
      <c r="F20" s="59"/>
      <c r="G20" s="31"/>
      <c r="H20" s="61" t="s">
        <v>39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2"/>
      <c r="BW20" s="57" t="s">
        <v>16</v>
      </c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8">
        <f>CM21</f>
        <v>15000</v>
      </c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</row>
    <row r="21" spans="1:105" x14ac:dyDescent="0.2">
      <c r="A21" s="90" t="s">
        <v>40</v>
      </c>
      <c r="B21" s="91"/>
      <c r="C21" s="91"/>
      <c r="D21" s="91"/>
      <c r="E21" s="91"/>
      <c r="F21" s="92"/>
      <c r="G21" s="10"/>
      <c r="H21" s="96" t="s">
        <v>11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7"/>
      <c r="BW21" s="98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100"/>
      <c r="CM21" s="104">
        <v>15000</v>
      </c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6"/>
    </row>
    <row r="22" spans="1:105" x14ac:dyDescent="0.2">
      <c r="A22" s="93"/>
      <c r="B22" s="94"/>
      <c r="C22" s="94"/>
      <c r="D22" s="94"/>
      <c r="E22" s="94"/>
      <c r="F22" s="95"/>
      <c r="G22" s="11"/>
      <c r="H22" s="110" t="s">
        <v>182</v>
      </c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1"/>
      <c r="BW22" s="101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3"/>
      <c r="CM22" s="107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9"/>
    </row>
    <row r="23" spans="1:105" ht="13.5" customHeight="1" x14ac:dyDescent="0.2">
      <c r="A23" s="59" t="s">
        <v>41</v>
      </c>
      <c r="B23" s="59"/>
      <c r="C23" s="59"/>
      <c r="D23" s="59"/>
      <c r="E23" s="59"/>
      <c r="F23" s="59"/>
      <c r="G23" s="31"/>
      <c r="H23" s="88" t="s">
        <v>42</v>
      </c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9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</row>
    <row r="24" spans="1:105" ht="26.25" customHeight="1" x14ac:dyDescent="0.2">
      <c r="A24" s="59" t="s">
        <v>43</v>
      </c>
      <c r="B24" s="59"/>
      <c r="C24" s="59"/>
      <c r="D24" s="59"/>
      <c r="E24" s="59"/>
      <c r="F24" s="59"/>
      <c r="G24" s="31"/>
      <c r="H24" s="88" t="s">
        <v>44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9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</row>
    <row r="25" spans="1:105" ht="26.25" customHeight="1" x14ac:dyDescent="0.2">
      <c r="A25" s="59" t="s">
        <v>18</v>
      </c>
      <c r="B25" s="59"/>
      <c r="C25" s="59"/>
      <c r="D25" s="59"/>
      <c r="E25" s="59"/>
      <c r="F25" s="59"/>
      <c r="G25" s="31"/>
      <c r="H25" s="61" t="s">
        <v>45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2"/>
      <c r="BW25" s="57" t="s">
        <v>16</v>
      </c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</row>
    <row r="26" spans="1:105" x14ac:dyDescent="0.2">
      <c r="A26" s="90" t="s">
        <v>46</v>
      </c>
      <c r="B26" s="91"/>
      <c r="C26" s="91"/>
      <c r="D26" s="91"/>
      <c r="E26" s="91"/>
      <c r="F26" s="92"/>
      <c r="G26" s="10"/>
      <c r="H26" s="96" t="s">
        <v>11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7"/>
      <c r="BW26" s="98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100"/>
      <c r="CM26" s="104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6"/>
    </row>
    <row r="27" spans="1:105" ht="25.5" customHeight="1" x14ac:dyDescent="0.2">
      <c r="A27" s="93"/>
      <c r="B27" s="94"/>
      <c r="C27" s="94"/>
      <c r="D27" s="94"/>
      <c r="E27" s="94"/>
      <c r="F27" s="95"/>
      <c r="G27" s="11"/>
      <c r="H27" s="110" t="s">
        <v>47</v>
      </c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1"/>
      <c r="BW27" s="101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3"/>
      <c r="CM27" s="107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9"/>
    </row>
    <row r="28" spans="1:105" ht="26.25" customHeight="1" x14ac:dyDescent="0.2">
      <c r="A28" s="59" t="s">
        <v>48</v>
      </c>
      <c r="B28" s="59"/>
      <c r="C28" s="59"/>
      <c r="D28" s="59"/>
      <c r="E28" s="59"/>
      <c r="F28" s="59"/>
      <c r="G28" s="31"/>
      <c r="H28" s="88" t="s">
        <v>49</v>
      </c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9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</row>
    <row r="29" spans="1:105" ht="27" customHeight="1" x14ac:dyDescent="0.2">
      <c r="A29" s="59" t="s">
        <v>50</v>
      </c>
      <c r="B29" s="59"/>
      <c r="C29" s="59"/>
      <c r="D29" s="59"/>
      <c r="E29" s="59"/>
      <c r="F29" s="59"/>
      <c r="G29" s="31"/>
      <c r="H29" s="88" t="s">
        <v>51</v>
      </c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9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</row>
    <row r="30" spans="1:105" ht="27" customHeight="1" x14ac:dyDescent="0.2">
      <c r="A30" s="59" t="s">
        <v>52</v>
      </c>
      <c r="B30" s="59"/>
      <c r="C30" s="59"/>
      <c r="D30" s="59"/>
      <c r="E30" s="59"/>
      <c r="F30" s="59"/>
      <c r="G30" s="31"/>
      <c r="H30" s="88" t="s">
        <v>53</v>
      </c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9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</row>
    <row r="31" spans="1:105" ht="27" customHeight="1" x14ac:dyDescent="0.2">
      <c r="A31" s="59" t="s">
        <v>54</v>
      </c>
      <c r="B31" s="59"/>
      <c r="C31" s="59"/>
      <c r="D31" s="59"/>
      <c r="E31" s="59"/>
      <c r="F31" s="59"/>
      <c r="G31" s="31"/>
      <c r="H31" s="88" t="s">
        <v>53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9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</row>
    <row r="32" spans="1:105" ht="26.25" customHeight="1" x14ac:dyDescent="0.2">
      <c r="A32" s="59" t="s">
        <v>19</v>
      </c>
      <c r="B32" s="59"/>
      <c r="C32" s="59"/>
      <c r="D32" s="59"/>
      <c r="E32" s="59"/>
      <c r="F32" s="59"/>
      <c r="G32" s="31"/>
      <c r="H32" s="61" t="s">
        <v>55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2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</row>
    <row r="33" spans="1:105" ht="13.5" customHeight="1" x14ac:dyDescent="0.2">
      <c r="A33" s="59"/>
      <c r="B33" s="59"/>
      <c r="C33" s="59"/>
      <c r="D33" s="59"/>
      <c r="E33" s="59"/>
      <c r="F33" s="59"/>
      <c r="G33" s="87" t="s">
        <v>15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2"/>
      <c r="BW33" s="57" t="s">
        <v>16</v>
      </c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8">
        <f>CM20+CM25+CM32</f>
        <v>15000</v>
      </c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</row>
    <row r="34" spans="1:105" ht="13.5" customHeight="1" x14ac:dyDescent="0.2">
      <c r="A34" s="59"/>
      <c r="B34" s="59"/>
      <c r="C34" s="59"/>
      <c r="D34" s="59"/>
      <c r="E34" s="59"/>
      <c r="F34" s="59"/>
      <c r="G34" s="87" t="s">
        <v>11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2"/>
      <c r="BW34" s="57" t="s">
        <v>16</v>
      </c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</row>
    <row r="35" spans="1:105" ht="13.5" customHeight="1" x14ac:dyDescent="0.2">
      <c r="A35" s="59"/>
      <c r="B35" s="59"/>
      <c r="C35" s="59"/>
      <c r="D35" s="59"/>
      <c r="E35" s="59"/>
      <c r="F35" s="59"/>
      <c r="G35" s="87" t="s">
        <v>109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2"/>
      <c r="BW35" s="57" t="s">
        <v>16</v>
      </c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8">
        <v>15000</v>
      </c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</row>
    <row r="36" spans="1:105" s="2" customFormat="1" ht="3.75" customHeight="1" x14ac:dyDescent="0.25"/>
    <row r="37" spans="1:105" s="12" customFormat="1" ht="48" customHeight="1" x14ac:dyDescent="0.2">
      <c r="A37" s="112" t="s">
        <v>56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</row>
    <row r="39" spans="1:105" s="4" customFormat="1" ht="14.25" x14ac:dyDescent="0.2">
      <c r="A39" s="53" t="s">
        <v>172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</row>
    <row r="40" spans="1:105" s="2" customFormat="1" ht="6" customHeight="1" x14ac:dyDescent="0.25"/>
    <row r="41" spans="1:105" s="33" customFormat="1" ht="55.5" customHeight="1" x14ac:dyDescent="0.2">
      <c r="A41" s="54" t="s">
        <v>4</v>
      </c>
      <c r="B41" s="55"/>
      <c r="C41" s="55"/>
      <c r="D41" s="55"/>
      <c r="E41" s="55"/>
      <c r="F41" s="55"/>
      <c r="G41" s="56"/>
      <c r="H41" s="54" t="s">
        <v>63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6"/>
      <c r="BD41" s="54" t="s">
        <v>64</v>
      </c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6"/>
      <c r="BT41" s="54" t="s">
        <v>65</v>
      </c>
      <c r="BU41" s="55"/>
      <c r="BV41" s="55"/>
      <c r="BW41" s="55"/>
      <c r="BX41" s="55"/>
      <c r="BY41" s="55"/>
      <c r="BZ41" s="55"/>
      <c r="CA41" s="55"/>
      <c r="CB41" s="55"/>
      <c r="CC41" s="55"/>
      <c r="CD41" s="56"/>
      <c r="CE41" s="54" t="s">
        <v>66</v>
      </c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6"/>
    </row>
    <row r="42" spans="1:105" s="6" customFormat="1" x14ac:dyDescent="0.2">
      <c r="A42" s="65">
        <v>1</v>
      </c>
      <c r="B42" s="65"/>
      <c r="C42" s="65"/>
      <c r="D42" s="65"/>
      <c r="E42" s="65"/>
      <c r="F42" s="65"/>
      <c r="G42" s="65"/>
      <c r="H42" s="65">
        <v>2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>
        <v>3</v>
      </c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>
        <v>4</v>
      </c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>
        <v>5</v>
      </c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</row>
    <row r="43" spans="1:105" s="7" customFormat="1" ht="15" customHeight="1" x14ac:dyDescent="0.2">
      <c r="A43" s="59" t="s">
        <v>17</v>
      </c>
      <c r="B43" s="59"/>
      <c r="C43" s="59"/>
      <c r="D43" s="59"/>
      <c r="E43" s="59"/>
      <c r="F43" s="59"/>
      <c r="G43" s="59"/>
      <c r="H43" s="69" t="s">
        <v>98</v>
      </c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</row>
    <row r="44" spans="1:105" s="7" customFormat="1" ht="15" customHeight="1" x14ac:dyDescent="0.2">
      <c r="A44" s="59" t="s">
        <v>18</v>
      </c>
      <c r="B44" s="59"/>
      <c r="C44" s="59"/>
      <c r="D44" s="59"/>
      <c r="E44" s="59"/>
      <c r="F44" s="59"/>
      <c r="G44" s="59"/>
      <c r="H44" s="69" t="s">
        <v>99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</row>
    <row r="45" spans="1:105" s="7" customFormat="1" ht="15" customHeight="1" x14ac:dyDescent="0.2">
      <c r="A45" s="59" t="s">
        <v>19</v>
      </c>
      <c r="B45" s="59"/>
      <c r="C45" s="59"/>
      <c r="D45" s="59"/>
      <c r="E45" s="59"/>
      <c r="F45" s="59"/>
      <c r="G45" s="59"/>
      <c r="H45" s="69" t="s">
        <v>100</v>
      </c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</row>
    <row r="46" spans="1:105" s="7" customFormat="1" ht="15" customHeight="1" x14ac:dyDescent="0.2">
      <c r="A46" s="59" t="s">
        <v>23</v>
      </c>
      <c r="B46" s="59"/>
      <c r="C46" s="59"/>
      <c r="D46" s="59"/>
      <c r="E46" s="59"/>
      <c r="F46" s="59"/>
      <c r="G46" s="59"/>
      <c r="H46" s="69" t="s">
        <v>173</v>
      </c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8">
        <f>5000+100000+50000</f>
        <v>155000</v>
      </c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</row>
    <row r="47" spans="1:105" s="7" customFormat="1" ht="15" customHeight="1" x14ac:dyDescent="0.2">
      <c r="A47" s="59"/>
      <c r="B47" s="59"/>
      <c r="C47" s="59"/>
      <c r="D47" s="59"/>
      <c r="E47" s="59"/>
      <c r="F47" s="59"/>
      <c r="G47" s="5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</row>
    <row r="48" spans="1:105" s="7" customFormat="1" ht="15" customHeight="1" x14ac:dyDescent="0.2">
      <c r="A48" s="59"/>
      <c r="B48" s="59"/>
      <c r="C48" s="59"/>
      <c r="D48" s="59"/>
      <c r="E48" s="59"/>
      <c r="F48" s="59"/>
      <c r="G48" s="59"/>
      <c r="H48" s="71" t="s">
        <v>15</v>
      </c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2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 t="s">
        <v>16</v>
      </c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8">
        <f>CE43+CE44+CE45+CE46</f>
        <v>155000</v>
      </c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</row>
    <row r="49" spans="1:161" s="7" customFormat="1" ht="15" customHeight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61" s="4" customFormat="1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</row>
    <row r="51" spans="1:161" s="4" customFormat="1" ht="28.5" customHeight="1" x14ac:dyDescent="0.2">
      <c r="A51" s="70" t="s">
        <v>174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</row>
    <row r="52" spans="1:161" s="2" customFormat="1" ht="10.5" customHeight="1" x14ac:dyDescent="0.25"/>
    <row r="53" spans="1:161" s="33" customFormat="1" ht="30" customHeight="1" x14ac:dyDescent="0.2">
      <c r="A53" s="54" t="s">
        <v>4</v>
      </c>
      <c r="B53" s="55"/>
      <c r="C53" s="55"/>
      <c r="D53" s="55"/>
      <c r="E53" s="55"/>
      <c r="F53" s="55"/>
      <c r="G53" s="56"/>
      <c r="H53" s="54" t="s">
        <v>63</v>
      </c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6"/>
      <c r="BD53" s="54" t="s">
        <v>85</v>
      </c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6"/>
      <c r="BT53" s="54" t="s">
        <v>96</v>
      </c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6"/>
      <c r="CJ53" s="54" t="s">
        <v>97</v>
      </c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6"/>
    </row>
    <row r="54" spans="1:161" s="6" customFormat="1" x14ac:dyDescent="0.2">
      <c r="A54" s="65"/>
      <c r="B54" s="65"/>
      <c r="C54" s="65"/>
      <c r="D54" s="65"/>
      <c r="E54" s="65"/>
      <c r="F54" s="65"/>
      <c r="G54" s="65"/>
      <c r="H54" s="65">
        <v>1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>
        <v>2</v>
      </c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>
        <v>3</v>
      </c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>
        <v>4</v>
      </c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</row>
    <row r="55" spans="1:161" s="7" customFormat="1" ht="23.25" customHeight="1" x14ac:dyDescent="0.2">
      <c r="A55" s="59" t="s">
        <v>17</v>
      </c>
      <c r="B55" s="59"/>
      <c r="C55" s="59"/>
      <c r="D55" s="59"/>
      <c r="E55" s="59"/>
      <c r="F55" s="59"/>
      <c r="G55" s="59"/>
      <c r="H55" s="69" t="s">
        <v>175</v>
      </c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57">
        <v>0</v>
      </c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8">
        <v>830000</v>
      </c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</row>
    <row r="56" spans="1:161" s="7" customFormat="1" ht="23.25" customHeight="1" x14ac:dyDescent="0.2">
      <c r="A56" s="59" t="s">
        <v>18</v>
      </c>
      <c r="B56" s="59"/>
      <c r="C56" s="59"/>
      <c r="D56" s="59"/>
      <c r="E56" s="59"/>
      <c r="F56" s="59"/>
      <c r="G56" s="59"/>
      <c r="H56" s="69" t="s">
        <v>180</v>
      </c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57">
        <v>0</v>
      </c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8">
        <f>600000-100000-50000</f>
        <v>450000</v>
      </c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</row>
    <row r="57" spans="1:161" s="7" customFormat="1" ht="15" customHeight="1" x14ac:dyDescent="0.2">
      <c r="A57" s="59"/>
      <c r="B57" s="59"/>
      <c r="C57" s="59"/>
      <c r="D57" s="59"/>
      <c r="E57" s="59"/>
      <c r="F57" s="59"/>
      <c r="G57" s="59"/>
      <c r="H57" s="71" t="s">
        <v>15</v>
      </c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2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 t="s">
        <v>16</v>
      </c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8">
        <f>CJ56+CJ55</f>
        <v>1280000</v>
      </c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</row>
    <row r="58" spans="1:161" s="7" customFormat="1" ht="15" customHeight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61" s="7" customFormat="1" ht="15" customHeight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</row>
    <row r="61" spans="1:161" s="7" customFormat="1" ht="15" customHeight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61" s="7" customFormat="1" ht="15" customHeight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</row>
    <row r="63" spans="1:161" s="7" customFormat="1" ht="15" customHeight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61" s="4" customFormat="1" ht="24.75" customHeight="1" x14ac:dyDescent="0.2">
      <c r="A64" s="8" t="s">
        <v>129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120">
        <f>EO13+CM35+CJ57+CE48</f>
        <v>1500000</v>
      </c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</row>
    <row r="65" spans="1:105" ht="13.5" customHeight="1" x14ac:dyDescent="0.2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2"/>
      <c r="BX65" s="52"/>
      <c r="BY65" s="52"/>
      <c r="BZ65" s="52"/>
      <c r="CA65" s="52"/>
      <c r="CB65" s="52"/>
      <c r="CC65" s="52"/>
      <c r="CD65" s="52"/>
      <c r="CE65" s="52"/>
      <c r="CF65" s="52"/>
      <c r="CG65" s="52"/>
      <c r="CH65" s="52"/>
      <c r="CI65" s="52"/>
      <c r="CJ65" s="52"/>
      <c r="CK65" s="52"/>
      <c r="CL65" s="52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ht="13.5" customHeight="1" x14ac:dyDescent="0.2">
      <c r="A66" s="50"/>
      <c r="B66" s="50"/>
      <c r="C66" s="50"/>
      <c r="D66" s="50"/>
      <c r="E66" s="50"/>
      <c r="F66" s="50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2"/>
      <c r="BX66" s="52"/>
      <c r="BY66" s="52"/>
      <c r="BZ66" s="52"/>
      <c r="CA66" s="52"/>
      <c r="CB66" s="52"/>
      <c r="CC66" s="52"/>
      <c r="CD66" s="52"/>
      <c r="CE66" s="52"/>
      <c r="CF66" s="52"/>
      <c r="CG66" s="52"/>
      <c r="CH66" s="52"/>
      <c r="CI66" s="52"/>
      <c r="CJ66" s="52"/>
      <c r="CK66" s="52"/>
      <c r="CL66" s="52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  <row r="67" spans="1:105" ht="13.5" customHeight="1" x14ac:dyDescent="0.2">
      <c r="A67" s="50"/>
      <c r="B67" s="50"/>
      <c r="C67" s="50"/>
      <c r="D67" s="50"/>
      <c r="E67" s="50"/>
      <c r="F67" s="50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2"/>
      <c r="BX67" s="52"/>
      <c r="BY67" s="52"/>
      <c r="BZ67" s="52"/>
      <c r="CA67" s="52"/>
      <c r="CB67" s="52"/>
      <c r="CC67" s="52"/>
      <c r="CD67" s="52"/>
      <c r="CE67" s="52"/>
      <c r="CF67" s="52"/>
      <c r="CG67" s="52"/>
      <c r="CH67" s="52"/>
      <c r="CI67" s="52"/>
      <c r="CJ67" s="52"/>
      <c r="CK67" s="52"/>
      <c r="CL67" s="52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</row>
  </sheetData>
  <mergeCells count="201">
    <mergeCell ref="A47:G47"/>
    <mergeCell ref="H47:BC47"/>
    <mergeCell ref="BD47:BS47"/>
    <mergeCell ref="BT47:CD47"/>
    <mergeCell ref="CE47:DA47"/>
    <mergeCell ref="A48:G48"/>
    <mergeCell ref="H48:BC48"/>
    <mergeCell ref="BD48:BS48"/>
    <mergeCell ref="BT48:CD48"/>
    <mergeCell ref="CE48:DA48"/>
    <mergeCell ref="A45:G45"/>
    <mergeCell ref="H45:BC45"/>
    <mergeCell ref="BD45:BS45"/>
    <mergeCell ref="BT45:CD45"/>
    <mergeCell ref="CE45:DA45"/>
    <mergeCell ref="A46:G46"/>
    <mergeCell ref="H46:BC46"/>
    <mergeCell ref="BD46:BS46"/>
    <mergeCell ref="BT46:CD46"/>
    <mergeCell ref="CE46:DA46"/>
    <mergeCell ref="A67:F67"/>
    <mergeCell ref="G67:BV67"/>
    <mergeCell ref="BW67:CL67"/>
    <mergeCell ref="A39:DA39"/>
    <mergeCell ref="A41:G41"/>
    <mergeCell ref="H41:BC41"/>
    <mergeCell ref="BD41:BS41"/>
    <mergeCell ref="BT41:CD41"/>
    <mergeCell ref="CE41:DA41"/>
    <mergeCell ref="A42:G42"/>
    <mergeCell ref="BW64:CL64"/>
    <mergeCell ref="A65:F65"/>
    <mergeCell ref="G65:BV65"/>
    <mergeCell ref="BW65:CL65"/>
    <mergeCell ref="A66:F66"/>
    <mergeCell ref="G66:BV66"/>
    <mergeCell ref="BW66:CL66"/>
    <mergeCell ref="A57:G57"/>
    <mergeCell ref="H57:BC57"/>
    <mergeCell ref="BD57:BS57"/>
    <mergeCell ref="BT57:CI57"/>
    <mergeCell ref="CJ57:DA57"/>
    <mergeCell ref="A51:DA51"/>
    <mergeCell ref="A54:G54"/>
    <mergeCell ref="H54:BC54"/>
    <mergeCell ref="BD54:BS54"/>
    <mergeCell ref="BT54:CI54"/>
    <mergeCell ref="CJ54:DA54"/>
    <mergeCell ref="A56:G56"/>
    <mergeCell ref="H56:BC56"/>
    <mergeCell ref="BD56:BS56"/>
    <mergeCell ref="BT56:CI56"/>
    <mergeCell ref="CJ56:DA56"/>
    <mergeCell ref="A55:G55"/>
    <mergeCell ref="H55:BC55"/>
    <mergeCell ref="BD55:BS55"/>
    <mergeCell ref="BT55:CI55"/>
    <mergeCell ref="CJ55:DA55"/>
    <mergeCell ref="A53:G53"/>
    <mergeCell ref="H53:BC53"/>
    <mergeCell ref="BD53:BS53"/>
    <mergeCell ref="BT53:CI53"/>
    <mergeCell ref="CJ53:DA53"/>
    <mergeCell ref="A35:F35"/>
    <mergeCell ref="G35:BV35"/>
    <mergeCell ref="BW35:CL35"/>
    <mergeCell ref="CM35:DA35"/>
    <mergeCell ref="A37:DA37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A33:F33"/>
    <mergeCell ref="G33:BV33"/>
    <mergeCell ref="BW33:CL33"/>
    <mergeCell ref="CM33:DA33"/>
    <mergeCell ref="A34:F34"/>
    <mergeCell ref="G34:BV34"/>
    <mergeCell ref="BW34:CL34"/>
    <mergeCell ref="CM34:DA34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29"/>
    <mergeCell ref="H29:BV29"/>
    <mergeCell ref="BW29:CL29"/>
    <mergeCell ref="CM29:DA29"/>
    <mergeCell ref="A30:F30"/>
    <mergeCell ref="H30:BV30"/>
    <mergeCell ref="BW30:CL30"/>
    <mergeCell ref="CM30:DA30"/>
    <mergeCell ref="A26:F27"/>
    <mergeCell ref="H26:BV26"/>
    <mergeCell ref="BW26:CL27"/>
    <mergeCell ref="CM26:DA27"/>
    <mergeCell ref="H27:BV27"/>
    <mergeCell ref="A28:F28"/>
    <mergeCell ref="H28:BV28"/>
    <mergeCell ref="BW28:CL28"/>
    <mergeCell ref="CM28:DA28"/>
    <mergeCell ref="A24:F24"/>
    <mergeCell ref="H24:BV24"/>
    <mergeCell ref="BW24:CL24"/>
    <mergeCell ref="CM24:DA24"/>
    <mergeCell ref="A25:F25"/>
    <mergeCell ref="H25:BV25"/>
    <mergeCell ref="BW25:CL25"/>
    <mergeCell ref="CM25:DA25"/>
    <mergeCell ref="A21:F22"/>
    <mergeCell ref="H21:BV21"/>
    <mergeCell ref="BW21:CL22"/>
    <mergeCell ref="CM21:DA22"/>
    <mergeCell ref="H22:BV22"/>
    <mergeCell ref="A23:F23"/>
    <mergeCell ref="H23:BV23"/>
    <mergeCell ref="BW23:CL23"/>
    <mergeCell ref="CM23:DA23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DI13:DX13"/>
    <mergeCell ref="A12:X12"/>
    <mergeCell ref="Y12:AN12"/>
    <mergeCell ref="AO12:BE12"/>
    <mergeCell ref="BF12:BW12"/>
    <mergeCell ref="BX12:CP12"/>
    <mergeCell ref="DY13:EN13"/>
    <mergeCell ref="EO13:FE13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9"/>
  <sheetViews>
    <sheetView topLeftCell="A67" zoomScaleNormal="100" zoomScaleSheetLayoutView="100" workbookViewId="0">
      <selection activeCell="CJ76" sqref="CJ76:DA76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7" t="s">
        <v>151</v>
      </c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</row>
    <row r="3" spans="1:161" s="3" customFormat="1" ht="15.75" x14ac:dyDescent="0.25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</row>
    <row r="4" spans="1:161" s="2" customFormat="1" ht="15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</row>
    <row r="5" spans="1:161" s="2" customFormat="1" ht="15" x14ac:dyDescent="0.25">
      <c r="A5" s="53" t="s">
        <v>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</row>
    <row r="6" spans="1:161" s="21" customFormat="1" ht="13.5" customHeight="1" x14ac:dyDescent="0.2">
      <c r="A6" s="54" t="s">
        <v>4</v>
      </c>
      <c r="B6" s="55"/>
      <c r="C6" s="55"/>
      <c r="D6" s="55"/>
      <c r="E6" s="55"/>
      <c r="F6" s="56"/>
      <c r="G6" s="54" t="s">
        <v>5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6"/>
      <c r="Y6" s="54" t="s">
        <v>6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6"/>
      <c r="AO6" s="81" t="s">
        <v>7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3"/>
      <c r="DI6" s="54" t="s">
        <v>8</v>
      </c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6"/>
      <c r="DY6" s="54" t="s">
        <v>101</v>
      </c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6"/>
      <c r="EO6" s="54" t="s">
        <v>9</v>
      </c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6"/>
    </row>
    <row r="7" spans="1:161" s="21" customFormat="1" ht="13.5" customHeight="1" x14ac:dyDescent="0.2">
      <c r="A7" s="76"/>
      <c r="B7" s="77"/>
      <c r="C7" s="77"/>
      <c r="D7" s="77"/>
      <c r="E7" s="77"/>
      <c r="F7" s="78"/>
      <c r="G7" s="76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8"/>
      <c r="Y7" s="76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8"/>
      <c r="AO7" s="54" t="s">
        <v>10</v>
      </c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6"/>
      <c r="BF7" s="81" t="s">
        <v>11</v>
      </c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3"/>
      <c r="DI7" s="76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8"/>
      <c r="DY7" s="76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8"/>
      <c r="EO7" s="76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8"/>
    </row>
    <row r="8" spans="1:161" s="21" customFormat="1" ht="39.75" customHeight="1" x14ac:dyDescent="0.2">
      <c r="A8" s="73"/>
      <c r="B8" s="74"/>
      <c r="C8" s="74"/>
      <c r="D8" s="74"/>
      <c r="E8" s="74"/>
      <c r="F8" s="75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73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73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5"/>
      <c r="BF8" s="79" t="s">
        <v>12</v>
      </c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 t="s">
        <v>13</v>
      </c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 t="s">
        <v>14</v>
      </c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3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5"/>
      <c r="DY8" s="73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5"/>
      <c r="EO8" s="73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5"/>
    </row>
    <row r="9" spans="1:161" s="6" customFormat="1" x14ac:dyDescent="0.2">
      <c r="A9" s="65">
        <v>1</v>
      </c>
      <c r="B9" s="65"/>
      <c r="C9" s="65"/>
      <c r="D9" s="65"/>
      <c r="E9" s="65"/>
      <c r="F9" s="65"/>
      <c r="G9" s="65">
        <v>2</v>
      </c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>
        <v>3</v>
      </c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>
        <v>4</v>
      </c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>
        <v>5</v>
      </c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>
        <v>6</v>
      </c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>
        <v>7</v>
      </c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>
        <v>8</v>
      </c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>
        <v>9</v>
      </c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>
        <v>10</v>
      </c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</row>
    <row r="10" spans="1:161" s="7" customFormat="1" ht="15" customHeight="1" x14ac:dyDescent="0.2">
      <c r="A10" s="84" t="s">
        <v>102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6"/>
    </row>
    <row r="11" spans="1:161" s="7" customFormat="1" ht="27.75" customHeight="1" x14ac:dyDescent="0.2">
      <c r="A11" s="59" t="s">
        <v>17</v>
      </c>
      <c r="B11" s="59"/>
      <c r="C11" s="59"/>
      <c r="D11" s="59"/>
      <c r="E11" s="59"/>
      <c r="F11" s="59"/>
      <c r="G11" s="69" t="s">
        <v>22</v>
      </c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57">
        <v>9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>
        <f>BF11+BX11+CQ11</f>
        <v>10282</v>
      </c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>
        <v>0</v>
      </c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>
        <v>0</v>
      </c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>
        <v>10282</v>
      </c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>
        <v>20</v>
      </c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>
        <v>1.7</v>
      </c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8">
        <f>Y11*AO11*12*1.7+81.97</f>
        <v>1887857.17</v>
      </c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</row>
    <row r="12" spans="1:161" s="7" customFormat="1" ht="15" customHeight="1" x14ac:dyDescent="0.2">
      <c r="A12" s="87" t="s">
        <v>103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2"/>
      <c r="Y12" s="57" t="s">
        <v>16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 t="s">
        <v>16</v>
      </c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 t="s">
        <v>16</v>
      </c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 t="s">
        <v>16</v>
      </c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 t="s">
        <v>16</v>
      </c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 t="s">
        <v>16</v>
      </c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8">
        <f>EO11</f>
        <v>1887857.17</v>
      </c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</row>
    <row r="13" spans="1:161" s="7" customFormat="1" ht="15" customHeight="1" x14ac:dyDescent="0.2">
      <c r="A13" s="87" t="s">
        <v>104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2"/>
      <c r="Y13" s="57" t="s">
        <v>16</v>
      </c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 t="s">
        <v>16</v>
      </c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 t="s">
        <v>16</v>
      </c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 t="s">
        <v>16</v>
      </c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 t="s">
        <v>16</v>
      </c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 t="s">
        <v>16</v>
      </c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8">
        <f>EO12</f>
        <v>1887857.17</v>
      </c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6" spans="1:161" s="4" customFormat="1" ht="41.25" customHeight="1" x14ac:dyDescent="0.2">
      <c r="A16" s="70" t="s">
        <v>152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</row>
    <row r="17" spans="1:105" s="2" customFormat="1" ht="10.5" customHeight="1" x14ac:dyDescent="0.25"/>
    <row r="18" spans="1:105" s="2" customFormat="1" ht="55.5" customHeight="1" x14ac:dyDescent="0.25">
      <c r="A18" s="54" t="s">
        <v>4</v>
      </c>
      <c r="B18" s="55"/>
      <c r="C18" s="55"/>
      <c r="D18" s="55"/>
      <c r="E18" s="55"/>
      <c r="F18" s="56"/>
      <c r="G18" s="54" t="s">
        <v>36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6"/>
      <c r="BW18" s="54" t="s">
        <v>37</v>
      </c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6"/>
      <c r="CM18" s="54" t="s">
        <v>38</v>
      </c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3"/>
    </row>
    <row r="19" spans="1:105" x14ac:dyDescent="0.2">
      <c r="A19" s="65">
        <v>1</v>
      </c>
      <c r="B19" s="65"/>
      <c r="C19" s="65"/>
      <c r="D19" s="65"/>
      <c r="E19" s="65"/>
      <c r="F19" s="65"/>
      <c r="G19" s="65">
        <v>2</v>
      </c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>
        <v>3</v>
      </c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>
        <v>4</v>
      </c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</row>
    <row r="20" spans="1:105" s="2" customFormat="1" ht="21.75" customHeight="1" x14ac:dyDescent="0.25">
      <c r="A20" s="59" t="s">
        <v>17</v>
      </c>
      <c r="B20" s="59"/>
      <c r="C20" s="59"/>
      <c r="D20" s="59"/>
      <c r="E20" s="59"/>
      <c r="F20" s="59"/>
      <c r="G20" s="20"/>
      <c r="H20" s="61" t="s">
        <v>39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2"/>
      <c r="BW20" s="57" t="s">
        <v>16</v>
      </c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8">
        <f>CM21</f>
        <v>566357.17000000004</v>
      </c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</row>
    <row r="21" spans="1:105" x14ac:dyDescent="0.2">
      <c r="A21" s="90" t="s">
        <v>40</v>
      </c>
      <c r="B21" s="91"/>
      <c r="C21" s="91"/>
      <c r="D21" s="91"/>
      <c r="E21" s="91"/>
      <c r="F21" s="92"/>
      <c r="G21" s="10"/>
      <c r="H21" s="96" t="s">
        <v>11</v>
      </c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7"/>
      <c r="BW21" s="98"/>
      <c r="BX21" s="99"/>
      <c r="BY21" s="99"/>
      <c r="BZ21" s="99"/>
      <c r="CA21" s="99"/>
      <c r="CB21" s="99"/>
      <c r="CC21" s="99"/>
      <c r="CD21" s="99"/>
      <c r="CE21" s="99"/>
      <c r="CF21" s="99"/>
      <c r="CG21" s="99"/>
      <c r="CH21" s="99"/>
      <c r="CI21" s="99"/>
      <c r="CJ21" s="99"/>
      <c r="CK21" s="99"/>
      <c r="CL21" s="100"/>
      <c r="CM21" s="104">
        <v>566357.17000000004</v>
      </c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6"/>
    </row>
    <row r="22" spans="1:105" x14ac:dyDescent="0.2">
      <c r="A22" s="93"/>
      <c r="B22" s="94"/>
      <c r="C22" s="94"/>
      <c r="D22" s="94"/>
      <c r="E22" s="94"/>
      <c r="F22" s="95"/>
      <c r="G22" s="11"/>
      <c r="H22" s="110" t="s">
        <v>182</v>
      </c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1"/>
      <c r="BW22" s="101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3"/>
      <c r="CM22" s="107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9"/>
    </row>
    <row r="23" spans="1:105" ht="13.5" customHeight="1" x14ac:dyDescent="0.2">
      <c r="A23" s="59" t="s">
        <v>41</v>
      </c>
      <c r="B23" s="59"/>
      <c r="C23" s="59"/>
      <c r="D23" s="59"/>
      <c r="E23" s="59"/>
      <c r="F23" s="59"/>
      <c r="G23" s="20"/>
      <c r="H23" s="88" t="s">
        <v>42</v>
      </c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9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</row>
    <row r="24" spans="1:105" ht="26.25" customHeight="1" x14ac:dyDescent="0.2">
      <c r="A24" s="59" t="s">
        <v>43</v>
      </c>
      <c r="B24" s="59"/>
      <c r="C24" s="59"/>
      <c r="D24" s="59"/>
      <c r="E24" s="59"/>
      <c r="F24" s="59"/>
      <c r="G24" s="20"/>
      <c r="H24" s="88" t="s">
        <v>44</v>
      </c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9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</row>
    <row r="25" spans="1:105" ht="26.25" customHeight="1" x14ac:dyDescent="0.2">
      <c r="A25" s="59" t="s">
        <v>18</v>
      </c>
      <c r="B25" s="59"/>
      <c r="C25" s="59"/>
      <c r="D25" s="59"/>
      <c r="E25" s="59"/>
      <c r="F25" s="59"/>
      <c r="G25" s="20"/>
      <c r="H25" s="61" t="s">
        <v>45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2"/>
      <c r="BW25" s="57" t="s">
        <v>16</v>
      </c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8">
        <f>CM29</f>
        <v>3775.71</v>
      </c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</row>
    <row r="26" spans="1:105" x14ac:dyDescent="0.2">
      <c r="A26" s="90" t="s">
        <v>46</v>
      </c>
      <c r="B26" s="91"/>
      <c r="C26" s="91"/>
      <c r="D26" s="91"/>
      <c r="E26" s="91"/>
      <c r="F26" s="92"/>
      <c r="G26" s="10"/>
      <c r="H26" s="96" t="s">
        <v>11</v>
      </c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7"/>
      <c r="BW26" s="98"/>
      <c r="BX26" s="99"/>
      <c r="BY26" s="99"/>
      <c r="BZ26" s="99"/>
      <c r="CA26" s="99"/>
      <c r="CB26" s="99"/>
      <c r="CC26" s="99"/>
      <c r="CD26" s="99"/>
      <c r="CE26" s="99"/>
      <c r="CF26" s="99"/>
      <c r="CG26" s="99"/>
      <c r="CH26" s="99"/>
      <c r="CI26" s="99"/>
      <c r="CJ26" s="99"/>
      <c r="CK26" s="99"/>
      <c r="CL26" s="100"/>
      <c r="CM26" s="104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6"/>
    </row>
    <row r="27" spans="1:105" ht="25.5" customHeight="1" x14ac:dyDescent="0.2">
      <c r="A27" s="93"/>
      <c r="B27" s="94"/>
      <c r="C27" s="94"/>
      <c r="D27" s="94"/>
      <c r="E27" s="94"/>
      <c r="F27" s="95"/>
      <c r="G27" s="11"/>
      <c r="H27" s="110" t="s">
        <v>47</v>
      </c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1"/>
      <c r="BW27" s="101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3"/>
      <c r="CM27" s="107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9"/>
    </row>
    <row r="28" spans="1:105" ht="26.25" customHeight="1" x14ac:dyDescent="0.2">
      <c r="A28" s="59" t="s">
        <v>48</v>
      </c>
      <c r="B28" s="59"/>
      <c r="C28" s="59"/>
      <c r="D28" s="59"/>
      <c r="E28" s="59"/>
      <c r="F28" s="59"/>
      <c r="G28" s="20"/>
      <c r="H28" s="88" t="s">
        <v>49</v>
      </c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9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</row>
    <row r="29" spans="1:105" ht="27" customHeight="1" x14ac:dyDescent="0.2">
      <c r="A29" s="59" t="s">
        <v>50</v>
      </c>
      <c r="B29" s="59"/>
      <c r="C29" s="59"/>
      <c r="D29" s="59"/>
      <c r="E29" s="59"/>
      <c r="F29" s="59"/>
      <c r="G29" s="20"/>
      <c r="H29" s="88" t="s">
        <v>51</v>
      </c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9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8">
        <v>3775.71</v>
      </c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</row>
    <row r="30" spans="1:105" ht="27" customHeight="1" x14ac:dyDescent="0.2">
      <c r="A30" s="59" t="s">
        <v>52</v>
      </c>
      <c r="B30" s="59"/>
      <c r="C30" s="59"/>
      <c r="D30" s="59"/>
      <c r="E30" s="59"/>
      <c r="F30" s="59"/>
      <c r="G30" s="20"/>
      <c r="H30" s="88" t="s">
        <v>53</v>
      </c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9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122"/>
      <c r="CX30" s="122"/>
      <c r="CY30" s="122"/>
      <c r="CZ30" s="122"/>
      <c r="DA30" s="122"/>
    </row>
    <row r="31" spans="1:105" ht="27" customHeight="1" x14ac:dyDescent="0.2">
      <c r="A31" s="59" t="s">
        <v>54</v>
      </c>
      <c r="B31" s="59"/>
      <c r="C31" s="59"/>
      <c r="D31" s="59"/>
      <c r="E31" s="59"/>
      <c r="F31" s="59"/>
      <c r="G31" s="20"/>
      <c r="H31" s="88" t="s">
        <v>53</v>
      </c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9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</row>
    <row r="32" spans="1:105" ht="26.25" customHeight="1" x14ac:dyDescent="0.2">
      <c r="A32" s="59" t="s">
        <v>19</v>
      </c>
      <c r="B32" s="59"/>
      <c r="C32" s="59"/>
      <c r="D32" s="59"/>
      <c r="E32" s="59"/>
      <c r="F32" s="59"/>
      <c r="G32" s="20"/>
      <c r="H32" s="61" t="s">
        <v>55</v>
      </c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2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22"/>
    </row>
    <row r="33" spans="1:105" ht="13.5" customHeight="1" x14ac:dyDescent="0.2">
      <c r="A33" s="59"/>
      <c r="B33" s="59"/>
      <c r="C33" s="59"/>
      <c r="D33" s="59"/>
      <c r="E33" s="59"/>
      <c r="F33" s="59"/>
      <c r="G33" s="87" t="s">
        <v>15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2"/>
      <c r="BW33" s="57" t="s">
        <v>16</v>
      </c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8">
        <f>CM20+CM25+CM32</f>
        <v>570132.88</v>
      </c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</row>
    <row r="34" spans="1:105" ht="13.5" customHeight="1" x14ac:dyDescent="0.2">
      <c r="A34" s="59"/>
      <c r="B34" s="59"/>
      <c r="C34" s="59"/>
      <c r="D34" s="59"/>
      <c r="E34" s="59"/>
      <c r="F34" s="59"/>
      <c r="G34" s="87" t="s">
        <v>11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2"/>
      <c r="BW34" s="57" t="s">
        <v>16</v>
      </c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</row>
    <row r="35" spans="1:105" ht="13.5" customHeight="1" x14ac:dyDescent="0.2">
      <c r="A35" s="59"/>
      <c r="B35" s="59"/>
      <c r="C35" s="59"/>
      <c r="D35" s="59"/>
      <c r="E35" s="59"/>
      <c r="F35" s="59"/>
      <c r="G35" s="87" t="s">
        <v>109</v>
      </c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2"/>
      <c r="BW35" s="57" t="s">
        <v>16</v>
      </c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8">
        <v>570132.88</v>
      </c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</row>
    <row r="36" spans="1:105" s="2" customFormat="1" ht="3.75" customHeight="1" x14ac:dyDescent="0.25"/>
    <row r="37" spans="1:105" s="12" customFormat="1" ht="48" customHeight="1" x14ac:dyDescent="0.2">
      <c r="A37" s="112" t="s">
        <v>56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</row>
    <row r="39" spans="1:105" s="4" customFormat="1" ht="14.25" x14ac:dyDescent="0.2">
      <c r="A39" s="53" t="s">
        <v>57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</row>
    <row r="40" spans="1:105" s="2" customFormat="1" ht="6" customHeight="1" x14ac:dyDescent="0.25"/>
    <row r="41" spans="1:105" s="21" customFormat="1" ht="45" customHeight="1" x14ac:dyDescent="0.2">
      <c r="A41" s="54" t="s">
        <v>4</v>
      </c>
      <c r="B41" s="55"/>
      <c r="C41" s="55"/>
      <c r="D41" s="55"/>
      <c r="E41" s="55"/>
      <c r="F41" s="55"/>
      <c r="G41" s="56"/>
      <c r="H41" s="54" t="s">
        <v>58</v>
      </c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6"/>
      <c r="BD41" s="54" t="s">
        <v>59</v>
      </c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6"/>
      <c r="BT41" s="54" t="s">
        <v>60</v>
      </c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6"/>
      <c r="CJ41" s="54" t="s">
        <v>61</v>
      </c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6"/>
    </row>
    <row r="42" spans="1:105" s="6" customFormat="1" x14ac:dyDescent="0.2">
      <c r="A42" s="65">
        <v>1</v>
      </c>
      <c r="B42" s="65"/>
      <c r="C42" s="65"/>
      <c r="D42" s="65"/>
      <c r="E42" s="65"/>
      <c r="F42" s="65"/>
      <c r="G42" s="65"/>
      <c r="H42" s="65">
        <v>2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>
        <v>3</v>
      </c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>
        <v>4</v>
      </c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>
        <v>5</v>
      </c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</row>
    <row r="43" spans="1:105" s="7" customFormat="1" ht="15" customHeight="1" x14ac:dyDescent="0.2">
      <c r="A43" s="59" t="s">
        <v>110</v>
      </c>
      <c r="B43" s="59"/>
      <c r="C43" s="59"/>
      <c r="D43" s="59"/>
      <c r="E43" s="59"/>
      <c r="F43" s="59"/>
      <c r="G43" s="59"/>
      <c r="H43" s="69" t="s">
        <v>111</v>
      </c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57">
        <v>0</v>
      </c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>
        <v>0</v>
      </c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8">
        <v>30000</v>
      </c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</row>
    <row r="44" spans="1:105" s="7" customFormat="1" ht="15" customHeight="1" x14ac:dyDescent="0.2">
      <c r="A44" s="59" t="s">
        <v>18</v>
      </c>
      <c r="B44" s="59"/>
      <c r="C44" s="59"/>
      <c r="D44" s="59"/>
      <c r="E44" s="59"/>
      <c r="F44" s="59"/>
      <c r="G44" s="59"/>
      <c r="H44" s="69" t="s">
        <v>156</v>
      </c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8">
        <v>0</v>
      </c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</row>
    <row r="45" spans="1:105" s="7" customFormat="1" ht="15" customHeight="1" x14ac:dyDescent="0.2">
      <c r="A45" s="59" t="s">
        <v>19</v>
      </c>
      <c r="B45" s="59"/>
      <c r="C45" s="59"/>
      <c r="D45" s="59"/>
      <c r="E45" s="59"/>
      <c r="F45" s="59"/>
      <c r="G45" s="59"/>
      <c r="H45" s="69" t="s">
        <v>157</v>
      </c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8">
        <f>950000+50000</f>
        <v>1000000</v>
      </c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</row>
    <row r="46" spans="1:105" s="7" customFormat="1" ht="15" customHeight="1" x14ac:dyDescent="0.2">
      <c r="A46" s="59" t="s">
        <v>23</v>
      </c>
      <c r="B46" s="59"/>
      <c r="C46" s="59"/>
      <c r="D46" s="59"/>
      <c r="E46" s="59"/>
      <c r="F46" s="59"/>
      <c r="G46" s="59"/>
      <c r="H46" s="69" t="s">
        <v>179</v>
      </c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8">
        <v>0</v>
      </c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</row>
    <row r="47" spans="1:105" s="7" customFormat="1" ht="15" customHeight="1" x14ac:dyDescent="0.2">
      <c r="A47" s="59"/>
      <c r="B47" s="59"/>
      <c r="C47" s="59"/>
      <c r="D47" s="59"/>
      <c r="E47" s="59"/>
      <c r="F47" s="59"/>
      <c r="G47" s="59"/>
      <c r="H47" s="71" t="s">
        <v>15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2"/>
      <c r="BD47" s="57" t="s">
        <v>16</v>
      </c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 t="s">
        <v>16</v>
      </c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8">
        <f>CJ43+CJ44+CJ45+CJ46</f>
        <v>1030000</v>
      </c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</row>
    <row r="48" spans="1:105" s="7" customFormat="1" ht="15" customHeight="1" x14ac:dyDescent="0.2">
      <c r="A48" s="47"/>
      <c r="B48" s="47"/>
      <c r="C48" s="47"/>
      <c r="D48" s="47"/>
      <c r="E48" s="47"/>
      <c r="F48" s="47"/>
      <c r="G48" s="47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</row>
    <row r="49" spans="1:105" s="7" customFormat="1" ht="63" customHeight="1" x14ac:dyDescent="0.2">
      <c r="A49" s="25"/>
      <c r="B49" s="25"/>
      <c r="C49" s="25"/>
      <c r="D49" s="25"/>
      <c r="E49" s="25"/>
      <c r="F49" s="25"/>
      <c r="G49" s="25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</row>
    <row r="50" spans="1:105" s="4" customFormat="1" ht="14.25" x14ac:dyDescent="0.2">
      <c r="A50" s="53" t="s">
        <v>178</v>
      </c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</row>
    <row r="51" spans="1:105" s="2" customFormat="1" ht="10.5" customHeight="1" x14ac:dyDescent="0.25"/>
    <row r="52" spans="1:105" s="2" customFormat="1" ht="30" customHeight="1" x14ac:dyDescent="0.25">
      <c r="A52" s="54" t="s">
        <v>4</v>
      </c>
      <c r="B52" s="55"/>
      <c r="C52" s="55"/>
      <c r="D52" s="55"/>
      <c r="E52" s="55"/>
      <c r="F52" s="55"/>
      <c r="G52" s="56"/>
      <c r="H52" s="54" t="s">
        <v>63</v>
      </c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6"/>
      <c r="BT52" s="54" t="s">
        <v>93</v>
      </c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6"/>
      <c r="CJ52" s="54" t="s">
        <v>94</v>
      </c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6"/>
    </row>
    <row r="53" spans="1:105" x14ac:dyDescent="0.2">
      <c r="A53" s="65">
        <v>1</v>
      </c>
      <c r="B53" s="65"/>
      <c r="C53" s="65"/>
      <c r="D53" s="65"/>
      <c r="E53" s="65"/>
      <c r="F53" s="65"/>
      <c r="G53" s="65"/>
      <c r="H53" s="65">
        <v>2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>
        <v>3</v>
      </c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>
        <v>4</v>
      </c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</row>
    <row r="54" spans="1:105" s="2" customFormat="1" ht="15" customHeight="1" x14ac:dyDescent="0.25">
      <c r="A54" s="59" t="s">
        <v>17</v>
      </c>
      <c r="B54" s="59"/>
      <c r="C54" s="59"/>
      <c r="D54" s="59"/>
      <c r="E54" s="59"/>
      <c r="F54" s="59"/>
      <c r="G54" s="59"/>
      <c r="H54" s="60" t="s">
        <v>144</v>
      </c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2"/>
      <c r="BT54" s="57">
        <v>1</v>
      </c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8">
        <v>4518.2</v>
      </c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</row>
    <row r="55" spans="1:105" s="2" customFormat="1" ht="15" customHeight="1" x14ac:dyDescent="0.25">
      <c r="A55" s="59" t="s">
        <v>18</v>
      </c>
      <c r="B55" s="59"/>
      <c r="C55" s="59"/>
      <c r="D55" s="59"/>
      <c r="E55" s="59"/>
      <c r="F55" s="59"/>
      <c r="G55" s="59"/>
      <c r="H55" s="60" t="s">
        <v>190</v>
      </c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2"/>
      <c r="BT55" s="57">
        <v>1</v>
      </c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8">
        <v>810</v>
      </c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</row>
    <row r="56" spans="1:105" s="2" customFormat="1" ht="15" customHeight="1" x14ac:dyDescent="0.25">
      <c r="A56" s="59" t="s">
        <v>18</v>
      </c>
      <c r="B56" s="59"/>
      <c r="C56" s="59"/>
      <c r="D56" s="59"/>
      <c r="E56" s="59"/>
      <c r="F56" s="59"/>
      <c r="G56" s="59"/>
      <c r="H56" s="60" t="s">
        <v>191</v>
      </c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2"/>
      <c r="BT56" s="57">
        <v>1</v>
      </c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8">
        <v>2660</v>
      </c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</row>
    <row r="57" spans="1:105" s="2" customFormat="1" ht="15" customHeight="1" x14ac:dyDescent="0.25">
      <c r="A57" s="59"/>
      <c r="B57" s="59"/>
      <c r="C57" s="59"/>
      <c r="D57" s="59"/>
      <c r="E57" s="59"/>
      <c r="F57" s="59"/>
      <c r="G57" s="59"/>
      <c r="H57" s="66" t="s">
        <v>15</v>
      </c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8"/>
      <c r="BT57" s="57" t="s">
        <v>16</v>
      </c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8">
        <f>SUM(CJ54:DA56)</f>
        <v>7988.2</v>
      </c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</row>
    <row r="58" spans="1:105" s="2" customFormat="1" ht="15" customHeight="1" x14ac:dyDescent="0.25">
      <c r="A58" s="37"/>
      <c r="B58" s="37"/>
      <c r="C58" s="37"/>
      <c r="D58" s="37"/>
      <c r="E58" s="37"/>
      <c r="F58" s="37"/>
      <c r="G58" s="37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05" s="2" customFormat="1" ht="15" customHeight="1" x14ac:dyDescent="0.25">
      <c r="A59" s="37"/>
      <c r="B59" s="37"/>
      <c r="C59" s="37"/>
      <c r="D59" s="37"/>
      <c r="E59" s="37"/>
      <c r="F59" s="37"/>
      <c r="G59" s="37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</row>
    <row r="60" spans="1:105" s="4" customFormat="1" ht="14.25" x14ac:dyDescent="0.2">
      <c r="A60" s="53" t="s">
        <v>165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</row>
    <row r="61" spans="1:105" s="4" customFormat="1" ht="14.25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</row>
    <row r="62" spans="1:105" s="4" customFormat="1" ht="14.25" x14ac:dyDescent="0.2">
      <c r="A62" s="53" t="s">
        <v>158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</row>
    <row r="63" spans="1:105" s="2" customFormat="1" ht="10.5" customHeight="1" x14ac:dyDescent="0.25"/>
    <row r="64" spans="1:105" s="2" customFormat="1" ht="30" customHeight="1" x14ac:dyDescent="0.25">
      <c r="A64" s="54" t="s">
        <v>4</v>
      </c>
      <c r="B64" s="55"/>
      <c r="C64" s="55"/>
      <c r="D64" s="55"/>
      <c r="E64" s="55"/>
      <c r="F64" s="55"/>
      <c r="G64" s="56"/>
      <c r="H64" s="54" t="s">
        <v>63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5"/>
      <c r="BQ64" s="55"/>
      <c r="BR64" s="55"/>
      <c r="BS64" s="56"/>
      <c r="BT64" s="54" t="s">
        <v>93</v>
      </c>
      <c r="BU64" s="55"/>
      <c r="BV64" s="55"/>
      <c r="BW64" s="55"/>
      <c r="BX64" s="55"/>
      <c r="BY64" s="55"/>
      <c r="BZ64" s="55"/>
      <c r="CA64" s="55"/>
      <c r="CB64" s="55"/>
      <c r="CC64" s="55"/>
      <c r="CD64" s="55"/>
      <c r="CE64" s="55"/>
      <c r="CF64" s="55"/>
      <c r="CG64" s="55"/>
      <c r="CH64" s="55"/>
      <c r="CI64" s="56"/>
      <c r="CJ64" s="54" t="s">
        <v>94</v>
      </c>
      <c r="CK64" s="55"/>
      <c r="CL64" s="55"/>
      <c r="CM64" s="55"/>
      <c r="CN64" s="55"/>
      <c r="CO64" s="55"/>
      <c r="CP64" s="55"/>
      <c r="CQ64" s="55"/>
      <c r="CR64" s="55"/>
      <c r="CS64" s="55"/>
      <c r="CT64" s="55"/>
      <c r="CU64" s="55"/>
      <c r="CV64" s="55"/>
      <c r="CW64" s="55"/>
      <c r="CX64" s="55"/>
      <c r="CY64" s="55"/>
      <c r="CZ64" s="55"/>
      <c r="DA64" s="56"/>
    </row>
    <row r="65" spans="1:105" x14ac:dyDescent="0.2">
      <c r="A65" s="65">
        <v>1</v>
      </c>
      <c r="B65" s="65"/>
      <c r="C65" s="65"/>
      <c r="D65" s="65"/>
      <c r="E65" s="65"/>
      <c r="F65" s="65"/>
      <c r="G65" s="65"/>
      <c r="H65" s="65">
        <v>2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>
        <v>3</v>
      </c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>
        <v>4</v>
      </c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</row>
    <row r="66" spans="1:105" s="2" customFormat="1" ht="15" customHeight="1" x14ac:dyDescent="0.25">
      <c r="A66" s="59" t="s">
        <v>17</v>
      </c>
      <c r="B66" s="59"/>
      <c r="C66" s="59"/>
      <c r="D66" s="59"/>
      <c r="E66" s="59"/>
      <c r="F66" s="59"/>
      <c r="G66" s="59"/>
      <c r="H66" s="60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2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8">
        <v>0</v>
      </c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</row>
    <row r="67" spans="1:105" s="2" customFormat="1" ht="15" customHeight="1" x14ac:dyDescent="0.25">
      <c r="A67" s="59" t="s">
        <v>18</v>
      </c>
      <c r="B67" s="59"/>
      <c r="C67" s="59"/>
      <c r="D67" s="59"/>
      <c r="E67" s="59"/>
      <c r="F67" s="59"/>
      <c r="G67" s="59"/>
      <c r="H67" s="60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2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8">
        <v>0</v>
      </c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</row>
    <row r="68" spans="1:105" s="2" customFormat="1" ht="15" customHeight="1" x14ac:dyDescent="0.25">
      <c r="A68" s="59"/>
      <c r="B68" s="59"/>
      <c r="C68" s="59"/>
      <c r="D68" s="59"/>
      <c r="E68" s="59"/>
      <c r="F68" s="59"/>
      <c r="G68" s="59"/>
      <c r="H68" s="66" t="s">
        <v>15</v>
      </c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8"/>
      <c r="BT68" s="57" t="s">
        <v>16</v>
      </c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8">
        <f>CJ66+CJ67</f>
        <v>0</v>
      </c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</row>
    <row r="69" spans="1:105" s="7" customFormat="1" ht="15" customHeight="1" x14ac:dyDescent="0.2">
      <c r="A69" s="25"/>
      <c r="B69" s="25"/>
      <c r="C69" s="25"/>
      <c r="D69" s="25"/>
      <c r="E69" s="25"/>
      <c r="F69" s="25"/>
      <c r="G69" s="25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</row>
    <row r="70" spans="1:105" s="7" customFormat="1" ht="15" customHeight="1" x14ac:dyDescent="0.2">
      <c r="A70" s="22"/>
      <c r="B70" s="22"/>
      <c r="C70" s="22"/>
      <c r="D70" s="22"/>
      <c r="E70" s="22"/>
      <c r="F70" s="22"/>
      <c r="G70" s="22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</row>
    <row r="71" spans="1:105" s="4" customFormat="1" ht="28.5" customHeight="1" x14ac:dyDescent="0.2">
      <c r="A71" s="70" t="s">
        <v>159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</row>
    <row r="72" spans="1:105" s="2" customFormat="1" ht="10.5" customHeight="1" x14ac:dyDescent="0.25"/>
    <row r="73" spans="1:105" s="29" customFormat="1" ht="30" customHeight="1" x14ac:dyDescent="0.2">
      <c r="A73" s="54" t="s">
        <v>4</v>
      </c>
      <c r="B73" s="55"/>
      <c r="C73" s="55"/>
      <c r="D73" s="55"/>
      <c r="E73" s="55"/>
      <c r="F73" s="55"/>
      <c r="G73" s="56"/>
      <c r="H73" s="54" t="s">
        <v>63</v>
      </c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6"/>
      <c r="BD73" s="54" t="s">
        <v>85</v>
      </c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6"/>
      <c r="BT73" s="54" t="s">
        <v>96</v>
      </c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6"/>
      <c r="CJ73" s="54" t="s">
        <v>97</v>
      </c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6"/>
    </row>
    <row r="74" spans="1:105" s="6" customFormat="1" x14ac:dyDescent="0.2">
      <c r="A74" s="65"/>
      <c r="B74" s="65"/>
      <c r="C74" s="65"/>
      <c r="D74" s="65"/>
      <c r="E74" s="65"/>
      <c r="F74" s="65"/>
      <c r="G74" s="65"/>
      <c r="H74" s="65">
        <v>1</v>
      </c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>
        <v>2</v>
      </c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>
        <v>3</v>
      </c>
      <c r="BU74" s="65"/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>
        <v>4</v>
      </c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</row>
    <row r="75" spans="1:105" s="7" customFormat="1" ht="15" customHeight="1" x14ac:dyDescent="0.2">
      <c r="A75" s="59" t="s">
        <v>17</v>
      </c>
      <c r="B75" s="59"/>
      <c r="C75" s="59"/>
      <c r="D75" s="59"/>
      <c r="E75" s="59"/>
      <c r="F75" s="59"/>
      <c r="G75" s="59"/>
      <c r="H75" s="69" t="s">
        <v>153</v>
      </c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57">
        <v>1</v>
      </c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8">
        <v>40857.199999999997</v>
      </c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</row>
    <row r="76" spans="1:105" s="7" customFormat="1" ht="23.25" customHeight="1" x14ac:dyDescent="0.2">
      <c r="A76" s="59" t="s">
        <v>18</v>
      </c>
      <c r="B76" s="59"/>
      <c r="C76" s="59"/>
      <c r="D76" s="59"/>
      <c r="E76" s="59"/>
      <c r="F76" s="59"/>
      <c r="G76" s="59"/>
      <c r="H76" s="69" t="s">
        <v>154</v>
      </c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57">
        <v>1</v>
      </c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8">
        <v>153248.4</v>
      </c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</row>
    <row r="77" spans="1:105" s="7" customFormat="1" ht="22.5" customHeight="1" x14ac:dyDescent="0.2">
      <c r="A77" s="59" t="s">
        <v>19</v>
      </c>
      <c r="B77" s="59"/>
      <c r="C77" s="59"/>
      <c r="D77" s="59"/>
      <c r="E77" s="59"/>
      <c r="F77" s="59"/>
      <c r="G77" s="59"/>
      <c r="H77" s="69" t="s">
        <v>155</v>
      </c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57">
        <v>1</v>
      </c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8">
        <v>45800</v>
      </c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</row>
    <row r="78" spans="1:105" s="7" customFormat="1" ht="15" customHeight="1" x14ac:dyDescent="0.2">
      <c r="A78" s="59" t="s">
        <v>23</v>
      </c>
      <c r="B78" s="59"/>
      <c r="C78" s="59"/>
      <c r="D78" s="59"/>
      <c r="E78" s="59"/>
      <c r="F78" s="59"/>
      <c r="G78" s="59"/>
      <c r="H78" s="69" t="s">
        <v>169</v>
      </c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8">
        <v>3000</v>
      </c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</row>
    <row r="79" spans="1:105" s="7" customFormat="1" ht="15" customHeight="1" x14ac:dyDescent="0.2">
      <c r="A79" s="59" t="s">
        <v>116</v>
      </c>
      <c r="B79" s="59"/>
      <c r="C79" s="59"/>
      <c r="D79" s="59"/>
      <c r="E79" s="59"/>
      <c r="F79" s="59"/>
      <c r="G79" s="59"/>
      <c r="H79" s="69" t="s">
        <v>187</v>
      </c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8">
        <v>26550</v>
      </c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</row>
    <row r="80" spans="1:105" s="7" customFormat="1" ht="15" customHeight="1" x14ac:dyDescent="0.2">
      <c r="A80" s="59" t="s">
        <v>141</v>
      </c>
      <c r="B80" s="59"/>
      <c r="C80" s="59"/>
      <c r="D80" s="59"/>
      <c r="E80" s="59"/>
      <c r="F80" s="59"/>
      <c r="G80" s="59"/>
      <c r="H80" s="69" t="s">
        <v>177</v>
      </c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8">
        <v>0</v>
      </c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</row>
    <row r="81" spans="1:161" s="7" customFormat="1" ht="15" customHeight="1" x14ac:dyDescent="0.2">
      <c r="A81" s="59" t="s">
        <v>142</v>
      </c>
      <c r="B81" s="59"/>
      <c r="C81" s="59"/>
      <c r="D81" s="59"/>
      <c r="E81" s="59"/>
      <c r="F81" s="59"/>
      <c r="G81" s="59"/>
      <c r="H81" s="69" t="s">
        <v>188</v>
      </c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8">
        <v>3299380</v>
      </c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</row>
    <row r="82" spans="1:161" s="7" customFormat="1" ht="15" customHeight="1" x14ac:dyDescent="0.2">
      <c r="A82" s="59"/>
      <c r="B82" s="59"/>
      <c r="C82" s="59"/>
      <c r="D82" s="59"/>
      <c r="E82" s="59"/>
      <c r="F82" s="59"/>
      <c r="G82" s="59"/>
      <c r="H82" s="71" t="s">
        <v>15</v>
      </c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2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 t="s">
        <v>16</v>
      </c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8">
        <f>CJ75+CJ76+CJ81+CJ77+CJ78+CJ79+CJ80</f>
        <v>3568835.6</v>
      </c>
      <c r="CK82" s="58"/>
      <c r="CL82" s="58"/>
      <c r="CM82" s="58"/>
      <c r="CN82" s="58"/>
      <c r="CO82" s="58"/>
      <c r="CP82" s="58"/>
      <c r="CQ82" s="58"/>
      <c r="CR82" s="58"/>
      <c r="CS82" s="58"/>
      <c r="CT82" s="58"/>
      <c r="CU82" s="58"/>
      <c r="CV82" s="58"/>
      <c r="CW82" s="58"/>
      <c r="CX82" s="58"/>
      <c r="CY82" s="58"/>
      <c r="CZ82" s="58"/>
      <c r="DA82" s="58"/>
    </row>
    <row r="83" spans="1:161" s="7" customFormat="1" ht="15" customHeight="1" x14ac:dyDescent="0.2">
      <c r="A83" s="25"/>
      <c r="B83" s="25"/>
      <c r="C83" s="25"/>
      <c r="D83" s="25"/>
      <c r="E83" s="25"/>
      <c r="F83" s="25"/>
      <c r="G83" s="25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</row>
    <row r="84" spans="1:161" s="7" customFormat="1" ht="15" customHeight="1" x14ac:dyDescent="0.2">
      <c r="A84" s="25"/>
      <c r="B84" s="25"/>
      <c r="C84" s="25"/>
      <c r="D84" s="25"/>
      <c r="E84" s="25"/>
      <c r="F84" s="25"/>
      <c r="G84" s="25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</row>
    <row r="85" spans="1:161" s="7" customFormat="1" ht="15" customHeight="1" x14ac:dyDescent="0.2">
      <c r="A85" s="22"/>
      <c r="B85" s="22"/>
      <c r="C85" s="22"/>
      <c r="D85" s="22"/>
      <c r="E85" s="22"/>
      <c r="F85" s="22"/>
      <c r="G85" s="2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</row>
    <row r="86" spans="1:161" s="4" customFormat="1" ht="24.75" customHeight="1" x14ac:dyDescent="0.2">
      <c r="A86" s="8" t="s">
        <v>129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120">
        <f>EO13+CM35+CJ47+CJ68+CJ82+CJ57</f>
        <v>7064813.8500000006</v>
      </c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</row>
    <row r="87" spans="1:161" ht="13.5" customHeight="1" x14ac:dyDescent="0.2">
      <c r="A87" s="50"/>
      <c r="B87" s="50"/>
      <c r="C87" s="50"/>
      <c r="D87" s="50"/>
      <c r="E87" s="50"/>
      <c r="F87" s="50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2"/>
      <c r="BX87" s="52"/>
      <c r="BY87" s="52"/>
      <c r="BZ87" s="52"/>
      <c r="CA87" s="52"/>
      <c r="CB87" s="52"/>
      <c r="CC87" s="52"/>
      <c r="CD87" s="52"/>
      <c r="CE87" s="52"/>
      <c r="CF87" s="52"/>
      <c r="CG87" s="52"/>
      <c r="CH87" s="52"/>
      <c r="CI87" s="52"/>
      <c r="CJ87" s="52"/>
      <c r="CK87" s="52"/>
      <c r="CL87" s="52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</row>
    <row r="88" spans="1:161" ht="13.5" customHeight="1" x14ac:dyDescent="0.2">
      <c r="A88" s="50"/>
      <c r="B88" s="50"/>
      <c r="C88" s="50"/>
      <c r="D88" s="50"/>
      <c r="E88" s="50"/>
      <c r="F88" s="50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2"/>
      <c r="BX88" s="52"/>
      <c r="BY88" s="52"/>
      <c r="BZ88" s="52"/>
      <c r="CA88" s="52"/>
      <c r="CB88" s="52"/>
      <c r="CC88" s="52"/>
      <c r="CD88" s="52"/>
      <c r="CE88" s="52"/>
      <c r="CF88" s="52"/>
      <c r="CG88" s="52"/>
      <c r="CH88" s="52"/>
      <c r="CI88" s="52"/>
      <c r="CJ88" s="52"/>
      <c r="CK88" s="52"/>
      <c r="CL88" s="52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</row>
    <row r="89" spans="1:161" ht="13.5" customHeight="1" x14ac:dyDescent="0.2">
      <c r="A89" s="50"/>
      <c r="B89" s="50"/>
      <c r="C89" s="50"/>
      <c r="D89" s="50"/>
      <c r="E89" s="50"/>
      <c r="F89" s="50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2"/>
      <c r="BX89" s="52"/>
      <c r="BY89" s="52"/>
      <c r="BZ89" s="52"/>
      <c r="CA89" s="52"/>
      <c r="CB89" s="52"/>
      <c r="CC89" s="52"/>
      <c r="CD89" s="52"/>
      <c r="CE89" s="52"/>
      <c r="CF89" s="52"/>
      <c r="CG89" s="52"/>
      <c r="CH89" s="52"/>
      <c r="CI89" s="52"/>
      <c r="CJ89" s="52"/>
      <c r="CK89" s="52"/>
      <c r="CL89" s="52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</row>
  </sheetData>
  <mergeCells count="268">
    <mergeCell ref="A54:G54"/>
    <mergeCell ref="H54:BS54"/>
    <mergeCell ref="BT54:CI54"/>
    <mergeCell ref="CJ54:DA54"/>
    <mergeCell ref="A56:G56"/>
    <mergeCell ref="H56:BS56"/>
    <mergeCell ref="A57:G57"/>
    <mergeCell ref="H57:BS57"/>
    <mergeCell ref="BT57:CI57"/>
    <mergeCell ref="CJ57:DA57"/>
    <mergeCell ref="BT56:CI56"/>
    <mergeCell ref="CJ56:DA56"/>
    <mergeCell ref="A55:G55"/>
    <mergeCell ref="H55:BS55"/>
    <mergeCell ref="BT55:CI55"/>
    <mergeCell ref="CJ55:DA55"/>
    <mergeCell ref="A50:DA50"/>
    <mergeCell ref="A52:G52"/>
    <mergeCell ref="H52:BS52"/>
    <mergeCell ref="BT52:CI52"/>
    <mergeCell ref="CJ52:DA52"/>
    <mergeCell ref="A53:G53"/>
    <mergeCell ref="H53:BS53"/>
    <mergeCell ref="BT53:CI53"/>
    <mergeCell ref="CJ53:DA53"/>
    <mergeCell ref="A80:G80"/>
    <mergeCell ref="H80:BC80"/>
    <mergeCell ref="BD80:BS80"/>
    <mergeCell ref="BT80:CI80"/>
    <mergeCell ref="CJ80:DA80"/>
    <mergeCell ref="A78:G78"/>
    <mergeCell ref="H78:BC78"/>
    <mergeCell ref="BD78:BS78"/>
    <mergeCell ref="BT78:CI78"/>
    <mergeCell ref="CJ78:DA78"/>
    <mergeCell ref="A79:G79"/>
    <mergeCell ref="H79:BC79"/>
    <mergeCell ref="BD79:BS79"/>
    <mergeCell ref="BT79:CI79"/>
    <mergeCell ref="CJ79:DA79"/>
    <mergeCell ref="A45:G45"/>
    <mergeCell ref="H45:BC45"/>
    <mergeCell ref="BD45:BS45"/>
    <mergeCell ref="BT45:CI45"/>
    <mergeCell ref="CJ45:DA45"/>
    <mergeCell ref="A43:G43"/>
    <mergeCell ref="H43:BC43"/>
    <mergeCell ref="BD43:BS43"/>
    <mergeCell ref="BT43:CI43"/>
    <mergeCell ref="CJ43:DA43"/>
    <mergeCell ref="A44:G44"/>
    <mergeCell ref="H44:BC44"/>
    <mergeCell ref="BD44:BS44"/>
    <mergeCell ref="BT44:CI44"/>
    <mergeCell ref="CJ44:DA44"/>
    <mergeCell ref="A42:G42"/>
    <mergeCell ref="H42:BC42"/>
    <mergeCell ref="BD42:BS42"/>
    <mergeCell ref="BT42:CI42"/>
    <mergeCell ref="CJ42:DA42"/>
    <mergeCell ref="A39:DA39"/>
    <mergeCell ref="A41:G41"/>
    <mergeCell ref="H41:BC41"/>
    <mergeCell ref="BD41:BS41"/>
    <mergeCell ref="BT41:CI41"/>
    <mergeCell ref="CJ41:DA41"/>
    <mergeCell ref="A35:F35"/>
    <mergeCell ref="G35:BV35"/>
    <mergeCell ref="BW35:CL35"/>
    <mergeCell ref="CM35:DA35"/>
    <mergeCell ref="A37:DA37"/>
    <mergeCell ref="A34:F34"/>
    <mergeCell ref="G34:BV34"/>
    <mergeCell ref="BW34:CL34"/>
    <mergeCell ref="CM34:DA34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1:F22"/>
    <mergeCell ref="H21:BV21"/>
    <mergeCell ref="BW21:CL22"/>
    <mergeCell ref="CM21:DA22"/>
    <mergeCell ref="H22:BV22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86:CL86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71:DA71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A89:F89"/>
    <mergeCell ref="G89:BV89"/>
    <mergeCell ref="BW89:CL89"/>
    <mergeCell ref="A87:F87"/>
    <mergeCell ref="G87:BV87"/>
    <mergeCell ref="BW87:CL87"/>
    <mergeCell ref="A88:F88"/>
    <mergeCell ref="G88:BV88"/>
    <mergeCell ref="BW88:CL88"/>
    <mergeCell ref="CJ74:DA74"/>
    <mergeCell ref="A75:G75"/>
    <mergeCell ref="H75:BC75"/>
    <mergeCell ref="BD75:BS75"/>
    <mergeCell ref="BT75:CI75"/>
    <mergeCell ref="CJ75:DA75"/>
    <mergeCell ref="A76:G76"/>
    <mergeCell ref="H76:BC76"/>
    <mergeCell ref="BD76:BS76"/>
    <mergeCell ref="BT76:CI76"/>
    <mergeCell ref="CJ76:DA76"/>
    <mergeCell ref="A68:G68"/>
    <mergeCell ref="H68:BS68"/>
    <mergeCell ref="BT68:CI68"/>
    <mergeCell ref="CJ68:DA68"/>
    <mergeCell ref="A60:DA60"/>
    <mergeCell ref="A46:G46"/>
    <mergeCell ref="H46:BC46"/>
    <mergeCell ref="BD46:BS46"/>
    <mergeCell ref="BT46:CI46"/>
    <mergeCell ref="CJ46:DA46"/>
    <mergeCell ref="A66:G66"/>
    <mergeCell ref="H66:BS66"/>
    <mergeCell ref="BT66:CI66"/>
    <mergeCell ref="CJ66:DA66"/>
    <mergeCell ref="A62:DA62"/>
    <mergeCell ref="A64:G64"/>
    <mergeCell ref="H64:BS64"/>
    <mergeCell ref="BT64:CI64"/>
    <mergeCell ref="CJ64:DA64"/>
    <mergeCell ref="A47:G47"/>
    <mergeCell ref="H47:BC47"/>
    <mergeCell ref="BD47:BS47"/>
    <mergeCell ref="BT47:CI47"/>
    <mergeCell ref="CJ47:DA47"/>
    <mergeCell ref="A82:G82"/>
    <mergeCell ref="H82:BC82"/>
    <mergeCell ref="BD82:BS82"/>
    <mergeCell ref="BT82:CI82"/>
    <mergeCell ref="CJ82:DA82"/>
    <mergeCell ref="A65:G65"/>
    <mergeCell ref="H65:BS65"/>
    <mergeCell ref="BT65:CI65"/>
    <mergeCell ref="CJ65:DA65"/>
    <mergeCell ref="A67:G67"/>
    <mergeCell ref="H67:BS67"/>
    <mergeCell ref="BT67:CI67"/>
    <mergeCell ref="CJ67:DA67"/>
    <mergeCell ref="A77:G77"/>
    <mergeCell ref="H77:BC77"/>
    <mergeCell ref="BD77:BS77"/>
    <mergeCell ref="BT77:CI77"/>
    <mergeCell ref="CJ77:DA77"/>
    <mergeCell ref="A81:G81"/>
    <mergeCell ref="H81:BC81"/>
    <mergeCell ref="BD81:BS81"/>
    <mergeCell ref="BT81:CI81"/>
    <mergeCell ref="CJ81:DA81"/>
    <mergeCell ref="BT74:CI74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МБ</vt:lpstr>
      <vt:lpstr>ОБ</vt:lpstr>
      <vt:lpstr>2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2024-01-19T08:42:12Z</cp:lastPrinted>
  <dcterms:created xsi:type="dcterms:W3CDTF">2019-09-13T06:39:05Z</dcterms:created>
  <dcterms:modified xsi:type="dcterms:W3CDTF">2025-06-04T08:59:13Z</dcterms:modified>
</cp:coreProperties>
</file>