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 activeTab="2"/>
  </bookViews>
  <sheets>
    <sheet name="МБ" sheetId="1" r:id="rId1"/>
    <sheet name="ОБ" sheetId="2" r:id="rId2"/>
    <sheet name="5" sheetId="3" r:id="rId3"/>
  </sheets>
  <definedNames>
    <definedName name="_xlnm.Print_Area" localSheetId="2">'5'!$A$1:$FE$76</definedName>
    <definedName name="_xlnm.Print_Area" localSheetId="0">МБ!$A$1:$FE$179</definedName>
    <definedName name="_xlnm.Print_Area" localSheetId="1">ОБ!$A$1:$FE$108</definedName>
  </definedNames>
  <calcPr calcId="145621" refMode="R1C1"/>
</workbook>
</file>

<file path=xl/calcChain.xml><?xml version="1.0" encoding="utf-8"?>
<calcChain xmlns="http://schemas.openxmlformats.org/spreadsheetml/2006/main">
  <c r="EO11" i="3" l="1"/>
  <c r="CJ170" i="1" l="1"/>
  <c r="CL121" i="1"/>
  <c r="EO16" i="1"/>
  <c r="EO12" i="1"/>
  <c r="EO17" i="2" l="1"/>
  <c r="EO13" i="2"/>
  <c r="CJ47" i="3" l="1"/>
  <c r="CJ57" i="3" l="1"/>
  <c r="CJ68" i="3" l="1"/>
  <c r="CM25" i="3" l="1"/>
  <c r="CM20" i="3"/>
  <c r="AO11" i="3"/>
  <c r="EO12" i="3" l="1"/>
  <c r="EO13" i="3" s="1"/>
  <c r="BW72" i="3" s="1"/>
  <c r="CM33" i="3"/>
  <c r="CJ31" i="2" l="1"/>
  <c r="CL126" i="1"/>
  <c r="CM41" i="1"/>
  <c r="CJ93" i="2" l="1"/>
  <c r="CJ164" i="1" l="1"/>
  <c r="CJ148" i="1"/>
  <c r="CL107" i="1" l="1"/>
  <c r="CJ174" i="1" l="1"/>
  <c r="CM52" i="2" l="1"/>
  <c r="CE78" i="1" l="1"/>
  <c r="CM46" i="1"/>
  <c r="CM54" i="1" s="1"/>
  <c r="CJ27" i="1" l="1"/>
  <c r="AO16" i="1"/>
  <c r="AO15" i="1"/>
  <c r="EO15" i="1" s="1"/>
  <c r="AO12" i="1"/>
  <c r="AO11" i="1"/>
  <c r="EO11" i="1" s="1"/>
  <c r="EO13" i="1" l="1"/>
  <c r="EO17" i="1"/>
  <c r="CJ102" i="2"/>
  <c r="CM47" i="2"/>
  <c r="CM60" i="2" s="1"/>
  <c r="EO18" i="1" l="1"/>
  <c r="BW176" i="1" s="1"/>
  <c r="AO12" i="2"/>
  <c r="EO12" i="2" s="1"/>
  <c r="AO13" i="2"/>
  <c r="AO17" i="2"/>
  <c r="AO18" i="2"/>
  <c r="EO18" i="2" s="1"/>
  <c r="AO19" i="2"/>
  <c r="EO19" i="2" s="1"/>
  <c r="AO20" i="2"/>
  <c r="EO20" i="2" s="1"/>
  <c r="EO15" i="2" l="1"/>
  <c r="EO21" i="2"/>
  <c r="EO22" i="2" l="1"/>
  <c r="BW104" i="2" s="1"/>
</calcChain>
</file>

<file path=xl/sharedStrings.xml><?xml version="1.0" encoding="utf-8"?>
<sst xmlns="http://schemas.openxmlformats.org/spreadsheetml/2006/main" count="585" uniqueCount="179">
  <si>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</si>
  <si>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</si>
  <si>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</si>
  <si>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</si>
  <si>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</si>
  <si>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</si>
  <si>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</si>
  <si>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</si>
  <si>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</si>
  <si>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</si>
  <si>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</si>
  <si>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</si>
  <si>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</si>
  <si>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</si>
  <si>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</si>
  <si>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</si>
  <si>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</si>
  <si>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</si>
  <si>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</si>
  <si>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</si>
  <si>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</si>
  <si>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</si>
  <si>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</si>
  <si>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</si>
  <si>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</si>
  <si>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</si>
  <si>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</si>
  <si>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</si>
  <si>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</si>
  <si>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</si>
  <si>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</si>
  <si>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</si>
  <si>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</si>
  <si>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</si>
  <si>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</si>
  <si>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</si>
  <si>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</si>
  <si>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</si>
  <si>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</si>
  <si>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</si>
  <si>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</si>
  <si>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</si>
  <si>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</si>
  <si>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</si>
  <si>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</si>
  <si>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</si>
  <si>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</si>
  <si>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</si>
  <si>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</si>
  <si>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</si>
  <si>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</si>
  <si>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</si>
  <si>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</si>
  <si>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</si>
  <si>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</si>
  <si>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</si>
  <si>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</si>
  <si>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</si>
  <si>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</si>
  <si>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</si>
  <si>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</si>
  <si>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</si>
  <si>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</si>
  <si>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</si>
  <si>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</si>
  <si>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</si>
  <si>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</si>
  <si>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</si>
  <si>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</si>
  <si>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</si>
  <si>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</si>
  <si>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</si>
  <si>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</si>
  <si>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</si>
  <si>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</si>
  <si>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</si>
  <si>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</si>
  <si>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</si>
  <si>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</si>
  <si>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</si>
  <si>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</si>
  <si>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</si>
  <si>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</si>
  <si>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</si>
  <si>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</si>
  <si>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</si>
  <si>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</si>
  <si>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</si>
  <si>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</si>
  <si>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</si>
  <si>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</si>
  <si>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</si>
  <si>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</si>
  <si>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</si>
  <si>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</si>
  <si>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</si>
  <si>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</si>
  <si>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</si>
  <si>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</si>
  <si>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</si>
  <si>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</si>
  <si>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</si>
  <si>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</si>
  <si>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</si>
  <si>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</si>
  <si>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</si>
  <si>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</si>
  <si>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</si>
  <si>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</si>
  <si>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</si>
  <si>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</si>
  <si>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</si>
  <si>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</si>
  <si>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</si>
  <si>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</si>
  <si>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</si>
  <si>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</si>
  <si>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</si>
  <si>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</si>
  <si>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</si>
  <si>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</si>
  <si>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</si>
  <si>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</si>
  <si>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</si>
  <si>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</si>
  <si>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</si>
  <si>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</si>
  <si>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</si>
  <si>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</si>
  <si>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</si>
  <si>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</si>
  <si>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</si>
  <si>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</si>
  <si>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</si>
  <si>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</si>
  <si>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</si>
  <si>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</si>
  <si>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</si>
  <si>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</si>
  <si>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</si>
  <si>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</si>
  <si>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</si>
  <si>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</si>
  <si>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</si>
  <si>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Замеры сопротивления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</si>
  <si>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</si>
  <si>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</si>
  <si>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</si>
  <si>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</si>
  <si>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</si>
  <si>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Изготовление ЭП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</si>
  <si>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</si>
  <si>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</si>
  <si>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</si>
  <si>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</si>
  <si>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</si>
  <si>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</si>
  <si>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</si>
  <si>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</si>
  <si>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</si>
  <si>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</si>
  <si>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</si>
  <si>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</si>
  <si>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</si>
  <si>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</si>
  <si>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</si>
  <si>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</si>
  <si>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</si>
  <si>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</si>
  <si>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</si>
  <si>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</si>
  <si>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</si>
  <si>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</si>
  <si>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</si>
  <si>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</si>
  <si>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Технологическое присоединение</t>
  </si>
  <si>
    <t>10</t>
  </si>
  <si>
    <t>Техническое присоединение к эл.сетям</t>
  </si>
  <si>
    <t>Единовременная выплата молодому специалисту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</si>
</sst>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top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0" fontId="3" fillId="0" borderId="13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79"/>
  <sheetViews>
    <sheetView topLeftCell="A154" zoomScaleNormal="100" zoomScaleSheetLayoutView="100" workbookViewId="0">
      <selection activeCell="CJ174" sqref="CJ174:DA174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98" t="s">
        <v>138</v>
      </c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8"/>
      <c r="DJ1" s="98"/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  <c r="FC1" s="98"/>
      <c r="FD1" s="98"/>
      <c r="FE1" s="98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</row>
    <row r="3" spans="1:161" s="3" customFormat="1" ht="15.75" x14ac:dyDescent="0.25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</row>
    <row r="4" spans="1:161" s="2" customFormat="1" ht="15" x14ac:dyDescent="0.25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</row>
    <row r="5" spans="1:161" s="2" customFormat="1" ht="15" x14ac:dyDescent="0.25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</row>
    <row r="6" spans="1:161" s="5" customFormat="1" ht="13.5" customHeight="1" x14ac:dyDescent="0.2">
      <c r="A6" s="40" t="s">
        <v>4</v>
      </c>
      <c r="B6" s="41"/>
      <c r="C6" s="41"/>
      <c r="D6" s="41"/>
      <c r="E6" s="41"/>
      <c r="F6" s="42"/>
      <c r="G6" s="40" t="s">
        <v>5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0" t="s">
        <v>6</v>
      </c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2"/>
      <c r="AO6" s="60" t="s">
        <v>7</v>
      </c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2"/>
      <c r="DI6" s="40" t="s">
        <v>8</v>
      </c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2"/>
      <c r="DY6" s="40" t="s">
        <v>103</v>
      </c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2"/>
      <c r="EO6" s="40" t="s">
        <v>9</v>
      </c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2"/>
    </row>
    <row r="7" spans="1:161" s="5" customFormat="1" ht="13.5" customHeight="1" x14ac:dyDescent="0.2">
      <c r="A7" s="55"/>
      <c r="B7" s="56"/>
      <c r="C7" s="56"/>
      <c r="D7" s="56"/>
      <c r="E7" s="56"/>
      <c r="F7" s="57"/>
      <c r="G7" s="55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7"/>
      <c r="Y7" s="55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7"/>
      <c r="AO7" s="40" t="s">
        <v>10</v>
      </c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2"/>
      <c r="BF7" s="60" t="s">
        <v>11</v>
      </c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2"/>
      <c r="DI7" s="55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  <c r="DY7" s="55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7"/>
      <c r="EO7" s="55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7"/>
    </row>
    <row r="8" spans="1:161" s="5" customFormat="1" ht="39.75" customHeight="1" x14ac:dyDescent="0.2">
      <c r="A8" s="49"/>
      <c r="B8" s="50"/>
      <c r="C8" s="50"/>
      <c r="D8" s="50"/>
      <c r="E8" s="50"/>
      <c r="F8" s="51"/>
      <c r="G8" s="49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1"/>
      <c r="Y8" s="49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1"/>
      <c r="AO8" s="49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1"/>
      <c r="BF8" s="58" t="s">
        <v>12</v>
      </c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 t="s">
        <v>13</v>
      </c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 t="s">
        <v>14</v>
      </c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49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1"/>
      <c r="DY8" s="49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1"/>
      <c r="EO8" s="49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1"/>
    </row>
    <row r="9" spans="1:161" s="6" customFormat="1" x14ac:dyDescent="0.2">
      <c r="A9" s="38">
        <v>1</v>
      </c>
      <c r="B9" s="38"/>
      <c r="C9" s="38"/>
      <c r="D9" s="38"/>
      <c r="E9" s="38"/>
      <c r="F9" s="38"/>
      <c r="G9" s="38">
        <v>2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>
        <v>3</v>
      </c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>
        <v>4</v>
      </c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>
        <v>5</v>
      </c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>
        <v>6</v>
      </c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>
        <v>7</v>
      </c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>
        <v>8</v>
      </c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>
        <v>9</v>
      </c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>
        <v>10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</row>
    <row r="10" spans="1:161" s="7" customFormat="1" ht="15" customHeight="1" x14ac:dyDescent="0.2">
      <c r="A10" s="52" t="s">
        <v>104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4"/>
    </row>
    <row r="11" spans="1:161" s="7" customFormat="1" ht="15" customHeight="1" x14ac:dyDescent="0.2">
      <c r="A11" s="32" t="s">
        <v>17</v>
      </c>
      <c r="B11" s="32"/>
      <c r="C11" s="32"/>
      <c r="D11" s="32"/>
      <c r="E11" s="32"/>
      <c r="F11" s="32"/>
      <c r="G11" s="33" t="s">
        <v>21</v>
      </c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4">
        <v>0.5</v>
      </c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>
        <f>BF11+CQ11</f>
        <v>8920</v>
      </c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>
        <v>6804</v>
      </c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>
        <v>2116</v>
      </c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>
        <v>1.7</v>
      </c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1">
        <f>Y11*AO11*DY11*12</f>
        <v>90984</v>
      </c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</row>
    <row r="12" spans="1:161" s="7" customFormat="1" ht="24" customHeight="1" x14ac:dyDescent="0.2">
      <c r="A12" s="32" t="s">
        <v>18</v>
      </c>
      <c r="B12" s="32"/>
      <c r="C12" s="32"/>
      <c r="D12" s="32"/>
      <c r="E12" s="32"/>
      <c r="F12" s="32"/>
      <c r="G12" s="33" t="s">
        <v>24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4">
        <v>2.5</v>
      </c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>
        <f>BF12+BX12+CQ12</f>
        <v>9981</v>
      </c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>
        <v>4274</v>
      </c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>
        <v>482</v>
      </c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>
        <v>5225</v>
      </c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>
        <v>1.7</v>
      </c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1">
        <f>Y12*AO12*DY12*12-15</f>
        <v>509016</v>
      </c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</row>
    <row r="13" spans="1:161" s="7" customFormat="1" ht="15" customHeight="1" x14ac:dyDescent="0.2">
      <c r="A13" s="43" t="s">
        <v>106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5"/>
      <c r="Y13" s="34" t="s">
        <v>16</v>
      </c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 t="s">
        <v>16</v>
      </c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 t="s">
        <v>16</v>
      </c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 t="s">
        <v>16</v>
      </c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 t="s">
        <v>16</v>
      </c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 t="s">
        <v>16</v>
      </c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1">
        <f>EO11+EO12</f>
        <v>600000</v>
      </c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</row>
    <row r="14" spans="1:161" s="7" customFormat="1" ht="15" customHeight="1" x14ac:dyDescent="0.2">
      <c r="A14" s="52" t="s">
        <v>105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4"/>
    </row>
    <row r="15" spans="1:161" s="7" customFormat="1" ht="15" customHeight="1" x14ac:dyDescent="0.2">
      <c r="A15" s="32" t="s">
        <v>17</v>
      </c>
      <c r="B15" s="32"/>
      <c r="C15" s="32"/>
      <c r="D15" s="32"/>
      <c r="E15" s="32"/>
      <c r="F15" s="32"/>
      <c r="G15" s="33" t="s">
        <v>21</v>
      </c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4">
        <v>0.5</v>
      </c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>
        <f>BF15+CQ15</f>
        <v>10202</v>
      </c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>
        <v>6804</v>
      </c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>
        <v>3398</v>
      </c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>
        <v>1.7</v>
      </c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1">
        <f>AO15*Y15*DY15*12</f>
        <v>104060.4</v>
      </c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</row>
    <row r="16" spans="1:161" s="7" customFormat="1" ht="24" customHeight="1" x14ac:dyDescent="0.2">
      <c r="A16" s="32" t="s">
        <v>18</v>
      </c>
      <c r="B16" s="32"/>
      <c r="C16" s="32"/>
      <c r="D16" s="32"/>
      <c r="E16" s="32"/>
      <c r="F16" s="32"/>
      <c r="G16" s="33" t="s">
        <v>24</v>
      </c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4">
        <v>8.15</v>
      </c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>
        <f>BF16+BX16+CQ16</f>
        <v>11524</v>
      </c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>
        <v>5445</v>
      </c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>
        <v>268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>
        <v>5811</v>
      </c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>
        <v>1.7</v>
      </c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1">
        <f>AO16*Y16*DY16*12-40.64</f>
        <v>1915939.6000000003</v>
      </c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</row>
    <row r="17" spans="1:161" s="7" customFormat="1" ht="15" customHeight="1" x14ac:dyDescent="0.2">
      <c r="A17" s="43" t="s">
        <v>107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5"/>
      <c r="Y17" s="34" t="s">
        <v>16</v>
      </c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 t="s">
        <v>16</v>
      </c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 t="s">
        <v>16</v>
      </c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 t="s">
        <v>16</v>
      </c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 t="s">
        <v>16</v>
      </c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 t="s">
        <v>16</v>
      </c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1">
        <f>EO15+EO16</f>
        <v>2020000.0000000002</v>
      </c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</row>
    <row r="18" spans="1:161" s="7" customFormat="1" ht="15" customHeight="1" x14ac:dyDescent="0.2">
      <c r="A18" s="43" t="s">
        <v>108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5"/>
      <c r="Y18" s="34" t="s">
        <v>16</v>
      </c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 t="s">
        <v>16</v>
      </c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 t="s">
        <v>16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 t="s">
        <v>16</v>
      </c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 t="s">
        <v>16</v>
      </c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 t="s">
        <v>16</v>
      </c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1">
        <f>EO13+EO17</f>
        <v>2620000</v>
      </c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</row>
    <row r="20" spans="1:161" s="4" customFormat="1" ht="14.25" x14ac:dyDescent="0.2">
      <c r="A20" s="39" t="s">
        <v>25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40" t="s">
        <v>4</v>
      </c>
      <c r="B22" s="41"/>
      <c r="C22" s="41"/>
      <c r="D22" s="41"/>
      <c r="E22" s="41"/>
      <c r="F22" s="42"/>
      <c r="G22" s="40" t="s">
        <v>26</v>
      </c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2"/>
      <c r="AE22" s="40" t="s">
        <v>27</v>
      </c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2"/>
      <c r="BD22" s="40" t="s">
        <v>28</v>
      </c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2"/>
      <c r="BT22" s="40" t="s">
        <v>29</v>
      </c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2"/>
      <c r="CJ22" s="40" t="s">
        <v>30</v>
      </c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2"/>
    </row>
    <row r="23" spans="1:161" s="6" customFormat="1" x14ac:dyDescent="0.2">
      <c r="A23" s="38">
        <v>1</v>
      </c>
      <c r="B23" s="38"/>
      <c r="C23" s="38"/>
      <c r="D23" s="38"/>
      <c r="E23" s="38"/>
      <c r="F23" s="38"/>
      <c r="G23" s="38">
        <v>2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>
        <v>3</v>
      </c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>
        <v>4</v>
      </c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>
        <v>5</v>
      </c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>
        <v>6</v>
      </c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</row>
    <row r="24" spans="1:161" s="7" customFormat="1" ht="15" customHeight="1" x14ac:dyDescent="0.2">
      <c r="A24" s="32" t="s">
        <v>17</v>
      </c>
      <c r="B24" s="32"/>
      <c r="C24" s="32"/>
      <c r="D24" s="32"/>
      <c r="E24" s="32"/>
      <c r="F24" s="32"/>
      <c r="G24" s="33" t="s">
        <v>109</v>
      </c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</row>
    <row r="25" spans="1:161" s="7" customFormat="1" ht="15" customHeight="1" x14ac:dyDescent="0.2">
      <c r="A25" s="32" t="s">
        <v>18</v>
      </c>
      <c r="B25" s="32"/>
      <c r="C25" s="32"/>
      <c r="D25" s="32"/>
      <c r="E25" s="32"/>
      <c r="F25" s="32"/>
      <c r="G25" s="33" t="s">
        <v>111</v>
      </c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</row>
    <row r="26" spans="1:161" s="7" customFormat="1" ht="15" customHeight="1" x14ac:dyDescent="0.2">
      <c r="A26" s="32" t="s">
        <v>19</v>
      </c>
      <c r="B26" s="32"/>
      <c r="C26" s="32"/>
      <c r="D26" s="32"/>
      <c r="E26" s="32"/>
      <c r="F26" s="32"/>
      <c r="G26" s="33" t="s">
        <v>110</v>
      </c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4">
        <v>0</v>
      </c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>
        <v>0</v>
      </c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1">
        <v>0</v>
      </c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</row>
    <row r="27" spans="1:161" s="7" customFormat="1" ht="15" customHeight="1" x14ac:dyDescent="0.2">
      <c r="A27" s="32"/>
      <c r="B27" s="32"/>
      <c r="C27" s="32"/>
      <c r="D27" s="32"/>
      <c r="E27" s="32"/>
      <c r="F27" s="32"/>
      <c r="G27" s="44" t="s">
        <v>15</v>
      </c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5"/>
      <c r="AE27" s="34" t="s">
        <v>16</v>
      </c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 t="s">
        <v>16</v>
      </c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 t="s">
        <v>16</v>
      </c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1">
        <f>CJ26</f>
        <v>0</v>
      </c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</row>
    <row r="28" spans="1:161" s="2" customFormat="1" ht="12" customHeight="1" x14ac:dyDescent="0.25"/>
    <row r="29" spans="1:161" s="4" customFormat="1" ht="14.25" x14ac:dyDescent="0.2">
      <c r="A29" s="39" t="s">
        <v>31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</row>
    <row r="30" spans="1:161" s="2" customFormat="1" ht="10.5" customHeight="1" x14ac:dyDescent="0.25"/>
    <row r="31" spans="1:161" s="5" customFormat="1" ht="55.5" customHeight="1" x14ac:dyDescent="0.2">
      <c r="A31" s="40" t="s">
        <v>4</v>
      </c>
      <c r="B31" s="41"/>
      <c r="C31" s="41"/>
      <c r="D31" s="41"/>
      <c r="E31" s="41"/>
      <c r="F31" s="42"/>
      <c r="G31" s="40" t="s">
        <v>26</v>
      </c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2"/>
      <c r="AE31" s="40" t="s">
        <v>32</v>
      </c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2"/>
      <c r="AZ31" s="40" t="s">
        <v>33</v>
      </c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2"/>
      <c r="BR31" s="40" t="s">
        <v>34</v>
      </c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2"/>
      <c r="CJ31" s="40" t="s">
        <v>30</v>
      </c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2"/>
    </row>
    <row r="32" spans="1:161" s="6" customFormat="1" x14ac:dyDescent="0.2">
      <c r="A32" s="38">
        <v>1</v>
      </c>
      <c r="B32" s="38"/>
      <c r="C32" s="38"/>
      <c r="D32" s="38"/>
      <c r="E32" s="38"/>
      <c r="F32" s="38"/>
      <c r="G32" s="38">
        <v>2</v>
      </c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>
        <v>3</v>
      </c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>
        <v>4</v>
      </c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>
        <v>5</v>
      </c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>
        <v>6</v>
      </c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</row>
    <row r="33" spans="1:105" s="7" customFormat="1" ht="15" customHeight="1" x14ac:dyDescent="0.2">
      <c r="A33" s="32"/>
      <c r="B33" s="32"/>
      <c r="C33" s="32"/>
      <c r="D33" s="32"/>
      <c r="E33" s="32"/>
      <c r="F33" s="32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</row>
    <row r="34" spans="1:105" s="7" customFormat="1" ht="15" customHeight="1" x14ac:dyDescent="0.2">
      <c r="A34" s="32"/>
      <c r="B34" s="32"/>
      <c r="C34" s="32"/>
      <c r="D34" s="32"/>
      <c r="E34" s="32"/>
      <c r="F34" s="32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</row>
    <row r="35" spans="1:105" s="7" customFormat="1" ht="15" customHeight="1" x14ac:dyDescent="0.2">
      <c r="A35" s="32"/>
      <c r="B35" s="32"/>
      <c r="C35" s="32"/>
      <c r="D35" s="32"/>
      <c r="E35" s="32"/>
      <c r="F35" s="32"/>
      <c r="G35" s="44" t="s">
        <v>15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5"/>
      <c r="AE35" s="34" t="s">
        <v>16</v>
      </c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 t="s">
        <v>16</v>
      </c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 t="s">
        <v>16</v>
      </c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</row>
    <row r="36" spans="1:105" s="2" customFormat="1" ht="12" customHeight="1" x14ac:dyDescent="0.25"/>
    <row r="37" spans="1:105" s="4" customFormat="1" ht="41.25" customHeight="1" x14ac:dyDescent="0.2">
      <c r="A37" s="48" t="s">
        <v>35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</row>
    <row r="38" spans="1:105" s="2" customFormat="1" ht="10.5" customHeight="1" x14ac:dyDescent="0.25"/>
    <row r="39" spans="1:105" s="2" customFormat="1" ht="55.5" customHeight="1" x14ac:dyDescent="0.25">
      <c r="A39" s="40" t="s">
        <v>4</v>
      </c>
      <c r="B39" s="41"/>
      <c r="C39" s="41"/>
      <c r="D39" s="41"/>
      <c r="E39" s="41"/>
      <c r="F39" s="42"/>
      <c r="G39" s="40" t="s">
        <v>36</v>
      </c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2"/>
      <c r="BW39" s="40" t="s">
        <v>37</v>
      </c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2"/>
      <c r="CM39" s="40" t="s">
        <v>38</v>
      </c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2"/>
    </row>
    <row r="40" spans="1:105" x14ac:dyDescent="0.2">
      <c r="A40" s="38">
        <v>1</v>
      </c>
      <c r="B40" s="38"/>
      <c r="C40" s="38"/>
      <c r="D40" s="38"/>
      <c r="E40" s="38"/>
      <c r="F40" s="38"/>
      <c r="G40" s="38">
        <v>2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8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>
        <v>3</v>
      </c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  <c r="CK40" s="38"/>
      <c r="CL40" s="38"/>
      <c r="CM40" s="38">
        <v>4</v>
      </c>
      <c r="CN40" s="38"/>
      <c r="CO40" s="38"/>
      <c r="CP40" s="38"/>
      <c r="CQ40" s="38"/>
      <c r="CR40" s="38"/>
      <c r="CS40" s="38"/>
      <c r="CT40" s="38"/>
      <c r="CU40" s="38"/>
      <c r="CV40" s="38"/>
      <c r="CW40" s="38"/>
      <c r="CX40" s="38"/>
      <c r="CY40" s="38"/>
      <c r="CZ40" s="38"/>
      <c r="DA40" s="38"/>
    </row>
    <row r="41" spans="1:105" s="2" customFormat="1" ht="21.75" customHeight="1" x14ac:dyDescent="0.25">
      <c r="A41" s="32" t="s">
        <v>17</v>
      </c>
      <c r="B41" s="32"/>
      <c r="C41" s="32"/>
      <c r="D41" s="32"/>
      <c r="E41" s="32"/>
      <c r="F41" s="32"/>
      <c r="G41" s="9"/>
      <c r="H41" s="65" t="s">
        <v>39</v>
      </c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6"/>
      <c r="BW41" s="34" t="s">
        <v>16</v>
      </c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1">
        <f>CM42</f>
        <v>576200</v>
      </c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</row>
    <row r="42" spans="1:105" x14ac:dyDescent="0.2">
      <c r="A42" s="67" t="s">
        <v>40</v>
      </c>
      <c r="B42" s="68"/>
      <c r="C42" s="68"/>
      <c r="D42" s="68"/>
      <c r="E42" s="68"/>
      <c r="F42" s="69"/>
      <c r="G42" s="10"/>
      <c r="H42" s="73" t="s">
        <v>11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4"/>
      <c r="BW42" s="75"/>
      <c r="BX42" s="76"/>
      <c r="BY42" s="76"/>
      <c r="BZ42" s="76"/>
      <c r="CA42" s="76"/>
      <c r="CB42" s="76"/>
      <c r="CC42" s="76"/>
      <c r="CD42" s="76"/>
      <c r="CE42" s="76"/>
      <c r="CF42" s="76"/>
      <c r="CG42" s="76"/>
      <c r="CH42" s="76"/>
      <c r="CI42" s="76"/>
      <c r="CJ42" s="76"/>
      <c r="CK42" s="76"/>
      <c r="CL42" s="77"/>
      <c r="CM42" s="81">
        <v>576200</v>
      </c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3"/>
    </row>
    <row r="43" spans="1:105" x14ac:dyDescent="0.2">
      <c r="A43" s="70"/>
      <c r="B43" s="71"/>
      <c r="C43" s="71"/>
      <c r="D43" s="71"/>
      <c r="E43" s="71"/>
      <c r="F43" s="72"/>
      <c r="G43" s="11"/>
      <c r="H43" s="87" t="s">
        <v>41</v>
      </c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8"/>
      <c r="BW43" s="78"/>
      <c r="BX43" s="79"/>
      <c r="BY43" s="79"/>
      <c r="BZ43" s="79"/>
      <c r="CA43" s="79"/>
      <c r="CB43" s="79"/>
      <c r="CC43" s="79"/>
      <c r="CD43" s="79"/>
      <c r="CE43" s="79"/>
      <c r="CF43" s="79"/>
      <c r="CG43" s="79"/>
      <c r="CH43" s="79"/>
      <c r="CI43" s="79"/>
      <c r="CJ43" s="79"/>
      <c r="CK43" s="79"/>
      <c r="CL43" s="80"/>
      <c r="CM43" s="84"/>
      <c r="CN43" s="85"/>
      <c r="CO43" s="85"/>
      <c r="CP43" s="85"/>
      <c r="CQ43" s="85"/>
      <c r="CR43" s="85"/>
      <c r="CS43" s="85"/>
      <c r="CT43" s="85"/>
      <c r="CU43" s="85"/>
      <c r="CV43" s="85"/>
      <c r="CW43" s="85"/>
      <c r="CX43" s="85"/>
      <c r="CY43" s="85"/>
      <c r="CZ43" s="85"/>
      <c r="DA43" s="86"/>
    </row>
    <row r="44" spans="1:105" ht="13.5" customHeight="1" x14ac:dyDescent="0.2">
      <c r="A44" s="32" t="s">
        <v>42</v>
      </c>
      <c r="B44" s="32"/>
      <c r="C44" s="32"/>
      <c r="D44" s="32"/>
      <c r="E44" s="32"/>
      <c r="F44" s="32"/>
      <c r="G44" s="9"/>
      <c r="H44" s="63" t="s">
        <v>43</v>
      </c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  <c r="BH44" s="63"/>
      <c r="BI44" s="63"/>
      <c r="BJ44" s="63"/>
      <c r="BK44" s="63"/>
      <c r="BL44" s="63"/>
      <c r="BM44" s="63"/>
      <c r="BN44" s="63"/>
      <c r="BO44" s="63"/>
      <c r="BP44" s="63"/>
      <c r="BQ44" s="63"/>
      <c r="BR44" s="63"/>
      <c r="BS44" s="63"/>
      <c r="BT44" s="63"/>
      <c r="BU44" s="63"/>
      <c r="BV44" s="6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</row>
    <row r="45" spans="1:105" ht="26.25" customHeight="1" x14ac:dyDescent="0.2">
      <c r="A45" s="32" t="s">
        <v>44</v>
      </c>
      <c r="B45" s="32"/>
      <c r="C45" s="32"/>
      <c r="D45" s="32"/>
      <c r="E45" s="32"/>
      <c r="F45" s="32"/>
      <c r="G45" s="9"/>
      <c r="H45" s="63" t="s">
        <v>45</v>
      </c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  <c r="BH45" s="63"/>
      <c r="BI45" s="63"/>
      <c r="BJ45" s="63"/>
      <c r="BK45" s="63"/>
      <c r="BL45" s="63"/>
      <c r="BM45" s="63"/>
      <c r="BN45" s="63"/>
      <c r="BO45" s="63"/>
      <c r="BP45" s="63"/>
      <c r="BQ45" s="63"/>
      <c r="BR45" s="63"/>
      <c r="BS45" s="63"/>
      <c r="BT45" s="63"/>
      <c r="BU45" s="63"/>
      <c r="BV45" s="6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</row>
    <row r="46" spans="1:105" ht="26.25" customHeight="1" x14ac:dyDescent="0.2">
      <c r="A46" s="32" t="s">
        <v>18</v>
      </c>
      <c r="B46" s="32"/>
      <c r="C46" s="32"/>
      <c r="D46" s="32"/>
      <c r="E46" s="32"/>
      <c r="F46" s="32"/>
      <c r="G46" s="9"/>
      <c r="H46" s="65" t="s">
        <v>46</v>
      </c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6"/>
      <c r="BW46" s="34" t="s">
        <v>16</v>
      </c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1">
        <f>CM47+CM50</f>
        <v>80900</v>
      </c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</row>
    <row r="47" spans="1:105" x14ac:dyDescent="0.2">
      <c r="A47" s="67" t="s">
        <v>47</v>
      </c>
      <c r="B47" s="68"/>
      <c r="C47" s="68"/>
      <c r="D47" s="68"/>
      <c r="E47" s="68"/>
      <c r="F47" s="69"/>
      <c r="G47" s="10"/>
      <c r="H47" s="73" t="s">
        <v>11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4"/>
      <c r="BW47" s="75"/>
      <c r="BX47" s="76"/>
      <c r="BY47" s="76"/>
      <c r="BZ47" s="76"/>
      <c r="CA47" s="76"/>
      <c r="CB47" s="76"/>
      <c r="CC47" s="76"/>
      <c r="CD47" s="76"/>
      <c r="CE47" s="76"/>
      <c r="CF47" s="76"/>
      <c r="CG47" s="76"/>
      <c r="CH47" s="76"/>
      <c r="CI47" s="76"/>
      <c r="CJ47" s="76"/>
      <c r="CK47" s="76"/>
      <c r="CL47" s="77"/>
      <c r="CM47" s="81">
        <v>75800</v>
      </c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3"/>
    </row>
    <row r="48" spans="1:105" ht="25.5" customHeight="1" x14ac:dyDescent="0.2">
      <c r="A48" s="70"/>
      <c r="B48" s="71"/>
      <c r="C48" s="71"/>
      <c r="D48" s="71"/>
      <c r="E48" s="71"/>
      <c r="F48" s="72"/>
      <c r="G48" s="11"/>
      <c r="H48" s="87" t="s">
        <v>48</v>
      </c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7"/>
      <c r="AM48" s="87"/>
      <c r="AN48" s="87"/>
      <c r="AO48" s="87"/>
      <c r="AP48" s="87"/>
      <c r="AQ48" s="87"/>
      <c r="AR48" s="87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8"/>
      <c r="BW48" s="78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80"/>
      <c r="CM48" s="84"/>
      <c r="CN48" s="85"/>
      <c r="CO48" s="85"/>
      <c r="CP48" s="85"/>
      <c r="CQ48" s="85"/>
      <c r="CR48" s="85"/>
      <c r="CS48" s="85"/>
      <c r="CT48" s="85"/>
      <c r="CU48" s="85"/>
      <c r="CV48" s="85"/>
      <c r="CW48" s="85"/>
      <c r="CX48" s="85"/>
      <c r="CY48" s="85"/>
      <c r="CZ48" s="85"/>
      <c r="DA48" s="86"/>
    </row>
    <row r="49" spans="1:105" ht="26.25" customHeight="1" x14ac:dyDescent="0.2">
      <c r="A49" s="32" t="s">
        <v>49</v>
      </c>
      <c r="B49" s="32"/>
      <c r="C49" s="32"/>
      <c r="D49" s="32"/>
      <c r="E49" s="32"/>
      <c r="F49" s="32"/>
      <c r="G49" s="9"/>
      <c r="H49" s="63" t="s">
        <v>50</v>
      </c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  <c r="BH49" s="63"/>
      <c r="BI49" s="63"/>
      <c r="BJ49" s="63"/>
      <c r="BK49" s="63"/>
      <c r="BL49" s="63"/>
      <c r="BM49" s="63"/>
      <c r="BN49" s="63"/>
      <c r="BO49" s="63"/>
      <c r="BP49" s="63"/>
      <c r="BQ49" s="63"/>
      <c r="BR49" s="63"/>
      <c r="BS49" s="63"/>
      <c r="BT49" s="63"/>
      <c r="BU49" s="63"/>
      <c r="BV49" s="6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</row>
    <row r="50" spans="1:105" ht="27" customHeight="1" x14ac:dyDescent="0.2">
      <c r="A50" s="32" t="s">
        <v>51</v>
      </c>
      <c r="B50" s="32"/>
      <c r="C50" s="32"/>
      <c r="D50" s="32"/>
      <c r="E50" s="32"/>
      <c r="F50" s="32"/>
      <c r="G50" s="9"/>
      <c r="H50" s="63" t="s">
        <v>52</v>
      </c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1">
        <v>5100</v>
      </c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</row>
    <row r="51" spans="1:105" ht="27" customHeight="1" x14ac:dyDescent="0.2">
      <c r="A51" s="32" t="s">
        <v>53</v>
      </c>
      <c r="B51" s="32"/>
      <c r="C51" s="32"/>
      <c r="D51" s="32"/>
      <c r="E51" s="32"/>
      <c r="F51" s="32"/>
      <c r="G51" s="9"/>
      <c r="H51" s="63" t="s">
        <v>54</v>
      </c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</row>
    <row r="52" spans="1:105" ht="27" customHeight="1" x14ac:dyDescent="0.2">
      <c r="A52" s="32" t="s">
        <v>55</v>
      </c>
      <c r="B52" s="32"/>
      <c r="C52" s="32"/>
      <c r="D52" s="32"/>
      <c r="E52" s="32"/>
      <c r="F52" s="32"/>
      <c r="G52" s="9"/>
      <c r="H52" s="63" t="s">
        <v>54</v>
      </c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3"/>
      <c r="BK52" s="63"/>
      <c r="BL52" s="63"/>
      <c r="BM52" s="63"/>
      <c r="BN52" s="63"/>
      <c r="BO52" s="63"/>
      <c r="BP52" s="63"/>
      <c r="BQ52" s="63"/>
      <c r="BR52" s="63"/>
      <c r="BS52" s="63"/>
      <c r="BT52" s="63"/>
      <c r="BU52" s="63"/>
      <c r="BV52" s="6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</row>
    <row r="53" spans="1:105" ht="26.25" customHeight="1" x14ac:dyDescent="0.2">
      <c r="A53" s="32" t="s">
        <v>19</v>
      </c>
      <c r="B53" s="32"/>
      <c r="C53" s="32"/>
      <c r="D53" s="32"/>
      <c r="E53" s="32"/>
      <c r="F53" s="32"/>
      <c r="G53" s="9"/>
      <c r="H53" s="65" t="s">
        <v>56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6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1">
        <v>133400</v>
      </c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</row>
    <row r="54" spans="1:105" ht="13.5" customHeight="1" x14ac:dyDescent="0.2">
      <c r="A54" s="32"/>
      <c r="B54" s="32"/>
      <c r="C54" s="32"/>
      <c r="D54" s="32"/>
      <c r="E54" s="32"/>
      <c r="F54" s="32"/>
      <c r="G54" s="43" t="s">
        <v>15</v>
      </c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5"/>
      <c r="BW54" s="34" t="s">
        <v>16</v>
      </c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1">
        <f>CM41+CM46+CM53</f>
        <v>790500</v>
      </c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</row>
    <row r="55" spans="1:105" ht="13.5" customHeight="1" x14ac:dyDescent="0.2">
      <c r="A55" s="32"/>
      <c r="B55" s="32"/>
      <c r="C55" s="32"/>
      <c r="D55" s="32"/>
      <c r="E55" s="32"/>
      <c r="F55" s="32"/>
      <c r="G55" s="43" t="s">
        <v>11</v>
      </c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5"/>
      <c r="BW55" s="34" t="s">
        <v>16</v>
      </c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</row>
    <row r="56" spans="1:105" ht="13.5" customHeight="1" x14ac:dyDescent="0.2">
      <c r="A56" s="32"/>
      <c r="B56" s="32"/>
      <c r="C56" s="32"/>
      <c r="D56" s="32"/>
      <c r="E56" s="32"/>
      <c r="F56" s="32"/>
      <c r="G56" s="43" t="s">
        <v>112</v>
      </c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5"/>
      <c r="BW56" s="34" t="s">
        <v>16</v>
      </c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1">
        <v>181200</v>
      </c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</row>
    <row r="57" spans="1:105" ht="13.5" customHeight="1" x14ac:dyDescent="0.2">
      <c r="A57" s="32"/>
      <c r="B57" s="32"/>
      <c r="C57" s="32"/>
      <c r="D57" s="32"/>
      <c r="E57" s="32"/>
      <c r="F57" s="32"/>
      <c r="G57" s="43" t="s">
        <v>113</v>
      </c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5"/>
      <c r="BW57" s="34" t="s">
        <v>16</v>
      </c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1">
        <v>609300</v>
      </c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</row>
    <row r="58" spans="1:105" s="2" customFormat="1" ht="3.75" customHeight="1" x14ac:dyDescent="0.25"/>
    <row r="59" spans="1:105" s="12" customFormat="1" ht="48" customHeight="1" x14ac:dyDescent="0.2">
      <c r="A59" s="89" t="s">
        <v>57</v>
      </c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  <c r="BB59" s="90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0"/>
      <c r="BN59" s="90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0"/>
      <c r="BZ59" s="90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90"/>
      <c r="CM59" s="90"/>
      <c r="CN59" s="90"/>
      <c r="CO59" s="90"/>
      <c r="CP59" s="90"/>
      <c r="CQ59" s="90"/>
      <c r="CR59" s="90"/>
      <c r="CS59" s="90"/>
      <c r="CT59" s="90"/>
      <c r="CU59" s="90"/>
      <c r="CV59" s="90"/>
      <c r="CW59" s="90"/>
      <c r="CX59" s="90"/>
      <c r="CY59" s="90"/>
      <c r="CZ59" s="90"/>
      <c r="DA59" s="90"/>
    </row>
    <row r="60" spans="1:105" s="2" customFormat="1" ht="12" customHeight="1" x14ac:dyDescent="0.25"/>
    <row r="61" spans="1:105" s="4" customFormat="1" ht="14.25" x14ac:dyDescent="0.2">
      <c r="A61" s="39" t="s">
        <v>58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39"/>
      <c r="BJ61" s="39"/>
      <c r="BK61" s="39"/>
      <c r="BL61" s="39"/>
      <c r="BM61" s="39"/>
      <c r="BN61" s="39"/>
      <c r="BO61" s="39"/>
      <c r="BP61" s="39"/>
      <c r="BQ61" s="39"/>
      <c r="BR61" s="39"/>
      <c r="BS61" s="39"/>
      <c r="BT61" s="39"/>
      <c r="BU61" s="39"/>
      <c r="BV61" s="39"/>
      <c r="BW61" s="39"/>
      <c r="BX61" s="39"/>
      <c r="BY61" s="39"/>
      <c r="BZ61" s="39"/>
      <c r="CA61" s="39"/>
      <c r="CB61" s="39"/>
      <c r="CC61" s="39"/>
      <c r="CD61" s="39"/>
      <c r="CE61" s="39"/>
      <c r="CF61" s="39"/>
      <c r="CG61" s="39"/>
      <c r="CH61" s="39"/>
      <c r="CI61" s="39"/>
      <c r="CJ61" s="39"/>
      <c r="CK61" s="39"/>
      <c r="CL61" s="39"/>
      <c r="CM61" s="39"/>
      <c r="CN61" s="39"/>
      <c r="CO61" s="39"/>
      <c r="CP61" s="39"/>
      <c r="CQ61" s="39"/>
      <c r="CR61" s="39"/>
      <c r="CS61" s="39"/>
      <c r="CT61" s="39"/>
      <c r="CU61" s="39"/>
      <c r="CV61" s="39"/>
      <c r="CW61" s="39"/>
      <c r="CX61" s="39"/>
      <c r="CY61" s="39"/>
      <c r="CZ61" s="39"/>
      <c r="DA61" s="39"/>
    </row>
    <row r="62" spans="1:105" s="2" customFormat="1" ht="6" customHeight="1" x14ac:dyDescent="0.25"/>
    <row r="63" spans="1:105" s="5" customFormat="1" ht="45" customHeight="1" x14ac:dyDescent="0.2">
      <c r="A63" s="40" t="s">
        <v>4</v>
      </c>
      <c r="B63" s="41"/>
      <c r="C63" s="41"/>
      <c r="D63" s="41"/>
      <c r="E63" s="41"/>
      <c r="F63" s="41"/>
      <c r="G63" s="42"/>
      <c r="H63" s="40" t="s">
        <v>59</v>
      </c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2"/>
      <c r="BD63" s="40" t="s">
        <v>60</v>
      </c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2"/>
      <c r="BT63" s="40" t="s">
        <v>61</v>
      </c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2"/>
      <c r="CJ63" s="40" t="s">
        <v>62</v>
      </c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2"/>
    </row>
    <row r="64" spans="1:105" s="6" customFormat="1" x14ac:dyDescent="0.2">
      <c r="A64" s="38">
        <v>1</v>
      </c>
      <c r="B64" s="38"/>
      <c r="C64" s="38"/>
      <c r="D64" s="38"/>
      <c r="E64" s="38"/>
      <c r="F64" s="38"/>
      <c r="G64" s="38"/>
      <c r="H64" s="38">
        <v>2</v>
      </c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>
        <v>3</v>
      </c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>
        <v>4</v>
      </c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>
        <v>5</v>
      </c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</row>
    <row r="65" spans="1:105" s="7" customFormat="1" ht="15" customHeight="1" x14ac:dyDescent="0.2">
      <c r="A65" s="32" t="s">
        <v>114</v>
      </c>
      <c r="B65" s="32"/>
      <c r="C65" s="32"/>
      <c r="D65" s="32"/>
      <c r="E65" s="32"/>
      <c r="F65" s="32"/>
      <c r="G65" s="32"/>
      <c r="H65" s="33" t="s">
        <v>115</v>
      </c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>
        <v>0</v>
      </c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</row>
    <row r="66" spans="1:105" s="7" customFormat="1" ht="15" customHeight="1" x14ac:dyDescent="0.2">
      <c r="A66" s="32"/>
      <c r="B66" s="32"/>
      <c r="C66" s="32"/>
      <c r="D66" s="32"/>
      <c r="E66" s="32"/>
      <c r="F66" s="32"/>
      <c r="G66" s="32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</row>
    <row r="67" spans="1:105" s="7" customFormat="1" ht="15" customHeight="1" x14ac:dyDescent="0.2">
      <c r="A67" s="32"/>
      <c r="B67" s="32"/>
      <c r="C67" s="32"/>
      <c r="D67" s="32"/>
      <c r="E67" s="32"/>
      <c r="F67" s="32"/>
      <c r="G67" s="32"/>
      <c r="H67" s="44" t="s">
        <v>15</v>
      </c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5"/>
      <c r="BD67" s="34" t="s">
        <v>16</v>
      </c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 t="s">
        <v>16</v>
      </c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>
        <v>0</v>
      </c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</row>
    <row r="68" spans="1:105" ht="12" customHeight="1" x14ac:dyDescent="0.2"/>
    <row r="69" spans="1:105" s="4" customFormat="1" ht="14.25" x14ac:dyDescent="0.2">
      <c r="A69" s="39" t="s">
        <v>63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</row>
    <row r="70" spans="1:105" s="2" customFormat="1" ht="6" customHeight="1" x14ac:dyDescent="0.25"/>
    <row r="71" spans="1:105" s="5" customFormat="1" ht="55.5" customHeight="1" x14ac:dyDescent="0.2">
      <c r="A71" s="40" t="s">
        <v>4</v>
      </c>
      <c r="B71" s="41"/>
      <c r="C71" s="41"/>
      <c r="D71" s="41"/>
      <c r="E71" s="41"/>
      <c r="F71" s="41"/>
      <c r="G71" s="42"/>
      <c r="H71" s="40" t="s">
        <v>64</v>
      </c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2"/>
      <c r="BD71" s="40" t="s">
        <v>65</v>
      </c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2"/>
      <c r="BT71" s="40" t="s">
        <v>66</v>
      </c>
      <c r="BU71" s="41"/>
      <c r="BV71" s="41"/>
      <c r="BW71" s="41"/>
      <c r="BX71" s="41"/>
      <c r="BY71" s="41"/>
      <c r="BZ71" s="41"/>
      <c r="CA71" s="41"/>
      <c r="CB71" s="41"/>
      <c r="CC71" s="41"/>
      <c r="CD71" s="42"/>
      <c r="CE71" s="40" t="s">
        <v>67</v>
      </c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2"/>
    </row>
    <row r="72" spans="1:105" s="6" customFormat="1" x14ac:dyDescent="0.2">
      <c r="A72" s="38">
        <v>1</v>
      </c>
      <c r="B72" s="38"/>
      <c r="C72" s="38"/>
      <c r="D72" s="38"/>
      <c r="E72" s="38"/>
      <c r="F72" s="38"/>
      <c r="G72" s="38"/>
      <c r="H72" s="38">
        <v>2</v>
      </c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>
        <v>3</v>
      </c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>
        <v>4</v>
      </c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>
        <v>5</v>
      </c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</row>
    <row r="73" spans="1:105" s="7" customFormat="1" ht="15" customHeight="1" x14ac:dyDescent="0.2">
      <c r="A73" s="32" t="s">
        <v>17</v>
      </c>
      <c r="B73" s="32"/>
      <c r="C73" s="32"/>
      <c r="D73" s="32"/>
      <c r="E73" s="32"/>
      <c r="F73" s="32"/>
      <c r="G73" s="32"/>
      <c r="H73" s="33" t="s">
        <v>99</v>
      </c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4">
        <v>1005534</v>
      </c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>
        <v>1.5</v>
      </c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1">
        <v>15100</v>
      </c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</row>
    <row r="74" spans="1:105" s="7" customFormat="1" ht="15" customHeight="1" x14ac:dyDescent="0.2">
      <c r="A74" s="32" t="s">
        <v>18</v>
      </c>
      <c r="B74" s="32"/>
      <c r="C74" s="32"/>
      <c r="D74" s="32"/>
      <c r="E74" s="32"/>
      <c r="F74" s="32"/>
      <c r="G74" s="32"/>
      <c r="H74" s="33" t="s">
        <v>100</v>
      </c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4">
        <v>51527272</v>
      </c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>
        <v>2.2000000000000002</v>
      </c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1">
        <v>1012800</v>
      </c>
      <c r="CF74" s="31"/>
      <c r="CG74" s="31"/>
      <c r="CH74" s="31"/>
      <c r="CI74" s="31"/>
      <c r="CJ74" s="31"/>
      <c r="CK74" s="31"/>
      <c r="CL74" s="31"/>
      <c r="CM74" s="31"/>
      <c r="CN74" s="31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</row>
    <row r="75" spans="1:105" s="7" customFormat="1" ht="15" customHeight="1" x14ac:dyDescent="0.2">
      <c r="A75" s="32" t="s">
        <v>19</v>
      </c>
      <c r="B75" s="32"/>
      <c r="C75" s="32"/>
      <c r="D75" s="32"/>
      <c r="E75" s="32"/>
      <c r="F75" s="32"/>
      <c r="G75" s="32"/>
      <c r="H75" s="33" t="s">
        <v>101</v>
      </c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1">
        <v>8500</v>
      </c>
      <c r="CF75" s="31"/>
      <c r="CG75" s="31"/>
      <c r="CH75" s="31"/>
      <c r="CI75" s="31"/>
      <c r="CJ75" s="31"/>
      <c r="CK75" s="31"/>
      <c r="CL75" s="31"/>
      <c r="CM75" s="31"/>
      <c r="CN75" s="31"/>
      <c r="CO75" s="31"/>
      <c r="CP75" s="31"/>
      <c r="CQ75" s="31"/>
      <c r="CR75" s="31"/>
      <c r="CS75" s="31"/>
      <c r="CT75" s="31"/>
      <c r="CU75" s="31"/>
      <c r="CV75" s="31"/>
      <c r="CW75" s="31"/>
      <c r="CX75" s="31"/>
      <c r="CY75" s="31"/>
      <c r="CZ75" s="31"/>
      <c r="DA75" s="31"/>
    </row>
    <row r="76" spans="1:105" s="7" customFormat="1" ht="15" customHeight="1" x14ac:dyDescent="0.2">
      <c r="A76" s="32" t="s">
        <v>23</v>
      </c>
      <c r="B76" s="32"/>
      <c r="C76" s="32"/>
      <c r="D76" s="32"/>
      <c r="E76" s="32"/>
      <c r="F76" s="32"/>
      <c r="G76" s="32"/>
      <c r="H76" s="33" t="s">
        <v>102</v>
      </c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1">
        <v>2000</v>
      </c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</row>
    <row r="77" spans="1:105" s="7" customFormat="1" ht="15" customHeight="1" x14ac:dyDescent="0.2">
      <c r="A77" s="32"/>
      <c r="B77" s="32"/>
      <c r="C77" s="32"/>
      <c r="D77" s="32"/>
      <c r="E77" s="32"/>
      <c r="F77" s="32"/>
      <c r="G77" s="32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</row>
    <row r="78" spans="1:105" s="7" customFormat="1" ht="15" customHeight="1" x14ac:dyDescent="0.2">
      <c r="A78" s="32"/>
      <c r="B78" s="32"/>
      <c r="C78" s="32"/>
      <c r="D78" s="32"/>
      <c r="E78" s="32"/>
      <c r="F78" s="32"/>
      <c r="G78" s="32"/>
      <c r="H78" s="44" t="s">
        <v>15</v>
      </c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5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 t="s">
        <v>16</v>
      </c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1">
        <f>CE73+CE74+CE75+CE76</f>
        <v>1038400</v>
      </c>
      <c r="CF78" s="31"/>
      <c r="CG78" s="31"/>
      <c r="CH78" s="31"/>
      <c r="CI78" s="31"/>
      <c r="CJ78" s="31"/>
      <c r="CK78" s="31"/>
      <c r="CL78" s="31"/>
      <c r="CM78" s="31"/>
      <c r="CN78" s="31"/>
      <c r="CO78" s="31"/>
      <c r="CP78" s="31"/>
      <c r="CQ78" s="31"/>
      <c r="CR78" s="31"/>
      <c r="CS78" s="31"/>
      <c r="CT78" s="31"/>
      <c r="CU78" s="31"/>
      <c r="CV78" s="31"/>
      <c r="CW78" s="31"/>
      <c r="CX78" s="31"/>
      <c r="CY78" s="31"/>
      <c r="CZ78" s="31"/>
      <c r="DA78" s="31"/>
    </row>
    <row r="79" spans="1:105" s="2" customFormat="1" ht="12" customHeight="1" x14ac:dyDescent="0.25"/>
    <row r="80" spans="1:105" s="4" customFormat="1" ht="14.25" x14ac:dyDescent="0.2">
      <c r="A80" s="39" t="s">
        <v>68</v>
      </c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  <c r="CL80" s="39"/>
      <c r="CM80" s="39"/>
      <c r="CN80" s="39"/>
      <c r="CO80" s="39"/>
      <c r="CP80" s="39"/>
      <c r="CQ80" s="39"/>
      <c r="CR80" s="39"/>
      <c r="CS80" s="39"/>
      <c r="CT80" s="39"/>
      <c r="CU80" s="39"/>
      <c r="CV80" s="39"/>
      <c r="CW80" s="39"/>
      <c r="CX80" s="39"/>
      <c r="CY80" s="39"/>
      <c r="CZ80" s="39"/>
      <c r="DA80" s="39"/>
    </row>
    <row r="81" spans="1:105" s="2" customFormat="1" ht="6" customHeight="1" x14ac:dyDescent="0.25"/>
    <row r="82" spans="1:105" s="5" customFormat="1" ht="45" customHeight="1" x14ac:dyDescent="0.2">
      <c r="A82" s="40" t="s">
        <v>4</v>
      </c>
      <c r="B82" s="41"/>
      <c r="C82" s="41"/>
      <c r="D82" s="41"/>
      <c r="E82" s="41"/>
      <c r="F82" s="41"/>
      <c r="G82" s="42"/>
      <c r="H82" s="40" t="s">
        <v>59</v>
      </c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  <c r="AW82" s="41"/>
      <c r="AX82" s="41"/>
      <c r="AY82" s="41"/>
      <c r="AZ82" s="41"/>
      <c r="BA82" s="41"/>
      <c r="BB82" s="41"/>
      <c r="BC82" s="42"/>
      <c r="BD82" s="40" t="s">
        <v>60</v>
      </c>
      <c r="BE82" s="41"/>
      <c r="BF82" s="41"/>
      <c r="BG82" s="41"/>
      <c r="BH82" s="41"/>
      <c r="BI82" s="41"/>
      <c r="BJ82" s="41"/>
      <c r="BK82" s="41"/>
      <c r="BL82" s="41"/>
      <c r="BM82" s="41"/>
      <c r="BN82" s="41"/>
      <c r="BO82" s="41"/>
      <c r="BP82" s="41"/>
      <c r="BQ82" s="41"/>
      <c r="BR82" s="41"/>
      <c r="BS82" s="42"/>
      <c r="BT82" s="40" t="s">
        <v>61</v>
      </c>
      <c r="BU82" s="41"/>
      <c r="BV82" s="41"/>
      <c r="BW82" s="41"/>
      <c r="BX82" s="41"/>
      <c r="BY82" s="41"/>
      <c r="BZ82" s="41"/>
      <c r="CA82" s="41"/>
      <c r="CB82" s="41"/>
      <c r="CC82" s="41"/>
      <c r="CD82" s="41"/>
      <c r="CE82" s="41"/>
      <c r="CF82" s="41"/>
      <c r="CG82" s="41"/>
      <c r="CH82" s="41"/>
      <c r="CI82" s="42"/>
      <c r="CJ82" s="40" t="s">
        <v>62</v>
      </c>
      <c r="CK82" s="41"/>
      <c r="CL82" s="41"/>
      <c r="CM82" s="41"/>
      <c r="CN82" s="41"/>
      <c r="CO82" s="41"/>
      <c r="CP82" s="41"/>
      <c r="CQ82" s="41"/>
      <c r="CR82" s="41"/>
      <c r="CS82" s="41"/>
      <c r="CT82" s="41"/>
      <c r="CU82" s="41"/>
      <c r="CV82" s="41"/>
      <c r="CW82" s="41"/>
      <c r="CX82" s="41"/>
      <c r="CY82" s="41"/>
      <c r="CZ82" s="41"/>
      <c r="DA82" s="42"/>
    </row>
    <row r="83" spans="1:105" s="6" customFormat="1" x14ac:dyDescent="0.2">
      <c r="A83" s="38">
        <v>1</v>
      </c>
      <c r="B83" s="38"/>
      <c r="C83" s="38"/>
      <c r="D83" s="38"/>
      <c r="E83" s="38"/>
      <c r="F83" s="38"/>
      <c r="G83" s="38"/>
      <c r="H83" s="38">
        <v>2</v>
      </c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>
        <v>3</v>
      </c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>
        <v>4</v>
      </c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>
        <v>5</v>
      </c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</row>
    <row r="84" spans="1:105" s="7" customFormat="1" ht="15" customHeight="1" x14ac:dyDescent="0.2">
      <c r="A84" s="32"/>
      <c r="B84" s="32"/>
      <c r="C84" s="32"/>
      <c r="D84" s="32"/>
      <c r="E84" s="32"/>
      <c r="F84" s="32"/>
      <c r="G84" s="32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</row>
    <row r="85" spans="1:105" s="7" customFormat="1" ht="15" customHeight="1" x14ac:dyDescent="0.2">
      <c r="A85" s="32"/>
      <c r="B85" s="32"/>
      <c r="C85" s="32"/>
      <c r="D85" s="32"/>
      <c r="E85" s="32"/>
      <c r="F85" s="32"/>
      <c r="G85" s="32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</row>
    <row r="86" spans="1:105" s="7" customFormat="1" ht="15" customHeight="1" x14ac:dyDescent="0.2">
      <c r="A86" s="32"/>
      <c r="B86" s="32"/>
      <c r="C86" s="32"/>
      <c r="D86" s="32"/>
      <c r="E86" s="32"/>
      <c r="F86" s="32"/>
      <c r="G86" s="32"/>
      <c r="H86" s="44" t="s">
        <v>15</v>
      </c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5"/>
      <c r="BD86" s="34" t="s">
        <v>16</v>
      </c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 t="s">
        <v>16</v>
      </c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</row>
    <row r="87" spans="1:105" s="2" customFormat="1" ht="12" customHeight="1" x14ac:dyDescent="0.25"/>
    <row r="88" spans="1:105" s="4" customFormat="1" ht="27" customHeight="1" x14ac:dyDescent="0.2">
      <c r="A88" s="48" t="s">
        <v>69</v>
      </c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</row>
    <row r="89" spans="1:105" s="2" customFormat="1" ht="6" customHeight="1" x14ac:dyDescent="0.25"/>
    <row r="90" spans="1:105" s="5" customFormat="1" ht="45" customHeight="1" x14ac:dyDescent="0.2">
      <c r="A90" s="40" t="s">
        <v>4</v>
      </c>
      <c r="B90" s="41"/>
      <c r="C90" s="41"/>
      <c r="D90" s="41"/>
      <c r="E90" s="41"/>
      <c r="F90" s="41"/>
      <c r="G90" s="42"/>
      <c r="H90" s="40" t="s">
        <v>59</v>
      </c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2"/>
      <c r="BD90" s="40" t="s">
        <v>60</v>
      </c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2"/>
      <c r="BT90" s="40" t="s">
        <v>61</v>
      </c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2"/>
      <c r="CJ90" s="40" t="s">
        <v>62</v>
      </c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2"/>
    </row>
    <row r="91" spans="1:105" s="6" customFormat="1" x14ac:dyDescent="0.2">
      <c r="A91" s="38">
        <v>1</v>
      </c>
      <c r="B91" s="38"/>
      <c r="C91" s="38"/>
      <c r="D91" s="38"/>
      <c r="E91" s="38"/>
      <c r="F91" s="38"/>
      <c r="G91" s="38"/>
      <c r="H91" s="38">
        <v>2</v>
      </c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>
        <v>3</v>
      </c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>
        <v>4</v>
      </c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>
        <v>5</v>
      </c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</row>
    <row r="92" spans="1:105" s="7" customFormat="1" ht="15" customHeight="1" x14ac:dyDescent="0.2">
      <c r="A92" s="32"/>
      <c r="B92" s="32"/>
      <c r="C92" s="32"/>
      <c r="D92" s="32"/>
      <c r="E92" s="32"/>
      <c r="F92" s="32"/>
      <c r="G92" s="32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</row>
    <row r="93" spans="1:105" s="7" customFormat="1" ht="15" customHeight="1" x14ac:dyDescent="0.2">
      <c r="A93" s="32"/>
      <c r="B93" s="32"/>
      <c r="C93" s="32"/>
      <c r="D93" s="32"/>
      <c r="E93" s="32"/>
      <c r="F93" s="32"/>
      <c r="G93" s="32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</row>
    <row r="94" spans="1:105" s="7" customFormat="1" ht="15" customHeight="1" x14ac:dyDescent="0.2">
      <c r="A94" s="32"/>
      <c r="B94" s="32"/>
      <c r="C94" s="32"/>
      <c r="D94" s="32"/>
      <c r="E94" s="32"/>
      <c r="F94" s="32"/>
      <c r="G94" s="32"/>
      <c r="H94" s="44" t="s">
        <v>15</v>
      </c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5"/>
      <c r="BD94" s="34" t="s">
        <v>16</v>
      </c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 t="s">
        <v>16</v>
      </c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</row>
    <row r="95" spans="1:105" s="2" customFormat="1" ht="12" customHeight="1" x14ac:dyDescent="0.25"/>
    <row r="96" spans="1:105" s="4" customFormat="1" ht="14.25" x14ac:dyDescent="0.2">
      <c r="A96" s="39" t="s">
        <v>70</v>
      </c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39"/>
      <c r="AS96" s="39"/>
      <c r="AT96" s="39"/>
      <c r="AU96" s="39"/>
      <c r="AV96" s="39"/>
      <c r="AW96" s="39"/>
      <c r="AX96" s="39"/>
      <c r="AY96" s="39"/>
      <c r="AZ96" s="39"/>
      <c r="BA96" s="39"/>
      <c r="BB96" s="39"/>
      <c r="BC96" s="39"/>
      <c r="BD96" s="39"/>
      <c r="BE96" s="39"/>
      <c r="BF96" s="39"/>
      <c r="BG96" s="39"/>
      <c r="BH96" s="39"/>
      <c r="BI96" s="39"/>
      <c r="BJ96" s="39"/>
      <c r="BK96" s="39"/>
      <c r="BL96" s="39"/>
      <c r="BM96" s="39"/>
      <c r="BN96" s="39"/>
      <c r="BO96" s="39"/>
      <c r="BP96" s="39"/>
      <c r="BQ96" s="39"/>
      <c r="BR96" s="39"/>
      <c r="BS96" s="39"/>
      <c r="BT96" s="39"/>
      <c r="BU96" s="39"/>
      <c r="BV96" s="39"/>
      <c r="BW96" s="39"/>
      <c r="BX96" s="39"/>
      <c r="BY96" s="39"/>
      <c r="BZ96" s="39"/>
      <c r="CA96" s="39"/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  <c r="CQ96" s="39"/>
      <c r="CR96" s="39"/>
      <c r="CS96" s="39"/>
      <c r="CT96" s="39"/>
      <c r="CU96" s="39"/>
      <c r="CV96" s="39"/>
      <c r="CW96" s="39"/>
      <c r="CX96" s="39"/>
      <c r="CY96" s="39"/>
      <c r="CZ96" s="39"/>
      <c r="DA96" s="39"/>
    </row>
    <row r="97" spans="1:105" s="2" customFormat="1" ht="10.5" customHeight="1" x14ac:dyDescent="0.25"/>
    <row r="98" spans="1:105" s="4" customFormat="1" ht="14.25" x14ac:dyDescent="0.2">
      <c r="A98" s="39" t="s">
        <v>71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  <c r="BF98" s="39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  <c r="CL98" s="39"/>
      <c r="CM98" s="39"/>
      <c r="CN98" s="39"/>
      <c r="CO98" s="39"/>
      <c r="CP98" s="39"/>
      <c r="CQ98" s="39"/>
      <c r="CR98" s="39"/>
      <c r="CS98" s="39"/>
      <c r="CT98" s="39"/>
      <c r="CU98" s="39"/>
      <c r="CV98" s="39"/>
      <c r="CW98" s="39"/>
      <c r="CX98" s="39"/>
      <c r="CY98" s="39"/>
      <c r="CZ98" s="39"/>
      <c r="DA98" s="39"/>
    </row>
    <row r="99" spans="1:105" s="2" customFormat="1" ht="10.5" customHeight="1" x14ac:dyDescent="0.25"/>
    <row r="100" spans="1:105" s="5" customFormat="1" ht="45" customHeight="1" x14ac:dyDescent="0.2">
      <c r="A100" s="60" t="s">
        <v>4</v>
      </c>
      <c r="B100" s="61"/>
      <c r="C100" s="61"/>
      <c r="D100" s="61"/>
      <c r="E100" s="61"/>
      <c r="F100" s="61"/>
      <c r="G100" s="62"/>
      <c r="H100" s="60" t="s">
        <v>64</v>
      </c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2"/>
      <c r="AP100" s="60" t="s">
        <v>72</v>
      </c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2"/>
      <c r="BF100" s="60" t="s">
        <v>73</v>
      </c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2"/>
      <c r="BV100" s="60" t="s">
        <v>74</v>
      </c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2"/>
      <c r="CL100" s="60" t="s">
        <v>30</v>
      </c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2"/>
    </row>
    <row r="101" spans="1:105" s="6" customFormat="1" x14ac:dyDescent="0.2">
      <c r="A101" s="38">
        <v>1</v>
      </c>
      <c r="B101" s="38"/>
      <c r="C101" s="38"/>
      <c r="D101" s="38"/>
      <c r="E101" s="38"/>
      <c r="F101" s="38"/>
      <c r="G101" s="38"/>
      <c r="H101" s="38">
        <v>2</v>
      </c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>
        <v>3</v>
      </c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>
        <v>4</v>
      </c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>
        <v>5</v>
      </c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>
        <v>6</v>
      </c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</row>
    <row r="102" spans="1:105" s="7" customFormat="1" ht="15" customHeight="1" x14ac:dyDescent="0.2">
      <c r="A102" s="32" t="s">
        <v>17</v>
      </c>
      <c r="B102" s="32"/>
      <c r="C102" s="32"/>
      <c r="D102" s="32"/>
      <c r="E102" s="32"/>
      <c r="F102" s="32"/>
      <c r="G102" s="32"/>
      <c r="H102" s="33" t="s">
        <v>116</v>
      </c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</row>
    <row r="103" spans="1:105" s="7" customFormat="1" ht="15" customHeight="1" x14ac:dyDescent="0.2">
      <c r="A103" s="32" t="s">
        <v>18</v>
      </c>
      <c r="B103" s="32"/>
      <c r="C103" s="32"/>
      <c r="D103" s="32"/>
      <c r="E103" s="32"/>
      <c r="F103" s="32"/>
      <c r="G103" s="32"/>
      <c r="H103" s="33" t="s">
        <v>117</v>
      </c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4">
        <v>2</v>
      </c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>
        <v>12</v>
      </c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>
        <v>1000</v>
      </c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1">
        <v>24000</v>
      </c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</row>
    <row r="104" spans="1:105" s="7" customFormat="1" ht="15" customHeight="1" x14ac:dyDescent="0.2">
      <c r="A104" s="32" t="s">
        <v>19</v>
      </c>
      <c r="B104" s="32"/>
      <c r="C104" s="32"/>
      <c r="D104" s="32"/>
      <c r="E104" s="32"/>
      <c r="F104" s="32"/>
      <c r="G104" s="32"/>
      <c r="H104" s="33" t="s">
        <v>118</v>
      </c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</row>
    <row r="105" spans="1:105" s="7" customFormat="1" ht="15" customHeight="1" x14ac:dyDescent="0.2">
      <c r="A105" s="32" t="s">
        <v>23</v>
      </c>
      <c r="B105" s="32"/>
      <c r="C105" s="32"/>
      <c r="D105" s="32"/>
      <c r="E105" s="32"/>
      <c r="F105" s="32"/>
      <c r="G105" s="32"/>
      <c r="H105" s="33" t="s">
        <v>119</v>
      </c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1"/>
      <c r="CM105" s="31"/>
      <c r="CN105" s="31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</row>
    <row r="106" spans="1:105" s="7" customFormat="1" ht="15" customHeight="1" x14ac:dyDescent="0.2">
      <c r="A106" s="32" t="s">
        <v>120</v>
      </c>
      <c r="B106" s="32"/>
      <c r="C106" s="32"/>
      <c r="D106" s="32"/>
      <c r="E106" s="32"/>
      <c r="F106" s="32"/>
      <c r="G106" s="32"/>
      <c r="H106" s="33" t="s">
        <v>121</v>
      </c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1"/>
      <c r="CM106" s="31"/>
      <c r="CN106" s="31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</row>
    <row r="107" spans="1:105" s="7" customFormat="1" ht="15" customHeight="1" x14ac:dyDescent="0.2">
      <c r="A107" s="32"/>
      <c r="B107" s="32"/>
      <c r="C107" s="32"/>
      <c r="D107" s="32"/>
      <c r="E107" s="32"/>
      <c r="F107" s="32"/>
      <c r="G107" s="32"/>
      <c r="H107" s="91" t="s">
        <v>75</v>
      </c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2"/>
      <c r="AM107" s="92"/>
      <c r="AN107" s="92"/>
      <c r="AO107" s="93"/>
      <c r="AP107" s="34" t="s">
        <v>16</v>
      </c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 t="s">
        <v>16</v>
      </c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 t="s">
        <v>16</v>
      </c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1">
        <f>CL103</f>
        <v>24000</v>
      </c>
      <c r="CM107" s="31"/>
      <c r="CN107" s="31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</row>
    <row r="108" spans="1:105" s="2" customFormat="1" ht="10.5" customHeight="1" x14ac:dyDescent="0.25"/>
    <row r="109" spans="1:105" s="4" customFormat="1" ht="14.25" x14ac:dyDescent="0.2">
      <c r="A109" s="39" t="s">
        <v>76</v>
      </c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39"/>
      <c r="AO109" s="39"/>
      <c r="AP109" s="39"/>
      <c r="AQ109" s="39"/>
      <c r="AR109" s="39"/>
      <c r="AS109" s="39"/>
      <c r="AT109" s="39"/>
      <c r="AU109" s="39"/>
      <c r="AV109" s="39"/>
      <c r="AW109" s="39"/>
      <c r="AX109" s="39"/>
      <c r="AY109" s="39"/>
      <c r="AZ109" s="39"/>
      <c r="BA109" s="39"/>
      <c r="BB109" s="39"/>
      <c r="BC109" s="39"/>
      <c r="BD109" s="39"/>
      <c r="BE109" s="39"/>
      <c r="BF109" s="39"/>
      <c r="BG109" s="39"/>
      <c r="BH109" s="39"/>
      <c r="BI109" s="39"/>
      <c r="BJ109" s="39"/>
      <c r="BK109" s="39"/>
      <c r="BL109" s="39"/>
      <c r="BM109" s="39"/>
      <c r="BN109" s="39"/>
      <c r="BO109" s="39"/>
      <c r="BP109" s="39"/>
      <c r="BQ109" s="39"/>
      <c r="BR109" s="39"/>
      <c r="BS109" s="39"/>
      <c r="BT109" s="39"/>
      <c r="BU109" s="39"/>
      <c r="BV109" s="39"/>
      <c r="BW109" s="39"/>
      <c r="BX109" s="39"/>
      <c r="BY109" s="39"/>
      <c r="BZ109" s="39"/>
      <c r="CA109" s="39"/>
      <c r="CB109" s="39"/>
      <c r="CC109" s="39"/>
      <c r="CD109" s="39"/>
      <c r="CE109" s="39"/>
      <c r="CF109" s="39"/>
      <c r="CG109" s="39"/>
      <c r="CH109" s="39"/>
      <c r="CI109" s="39"/>
      <c r="CJ109" s="39"/>
      <c r="CK109" s="39"/>
      <c r="CL109" s="39"/>
      <c r="CM109" s="39"/>
      <c r="CN109" s="39"/>
      <c r="CO109" s="39"/>
      <c r="CP109" s="39"/>
      <c r="CQ109" s="39"/>
      <c r="CR109" s="39"/>
      <c r="CS109" s="39"/>
      <c r="CT109" s="39"/>
      <c r="CU109" s="39"/>
      <c r="CV109" s="39"/>
      <c r="CW109" s="39"/>
      <c r="CX109" s="39"/>
      <c r="CY109" s="39"/>
      <c r="CZ109" s="39"/>
      <c r="DA109" s="39"/>
    </row>
    <row r="110" spans="1:105" s="2" customFormat="1" ht="10.5" customHeight="1" x14ac:dyDescent="0.25"/>
    <row r="111" spans="1:105" s="5" customFormat="1" ht="45" customHeight="1" x14ac:dyDescent="0.2">
      <c r="A111" s="40" t="s">
        <v>4</v>
      </c>
      <c r="B111" s="41"/>
      <c r="C111" s="41"/>
      <c r="D111" s="41"/>
      <c r="E111" s="41"/>
      <c r="F111" s="41"/>
      <c r="G111" s="42"/>
      <c r="H111" s="40" t="s">
        <v>64</v>
      </c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2"/>
      <c r="BD111" s="40" t="s">
        <v>77</v>
      </c>
      <c r="BE111" s="41"/>
      <c r="BF111" s="41"/>
      <c r="BG111" s="41"/>
      <c r="BH111" s="41"/>
      <c r="BI111" s="41"/>
      <c r="BJ111" s="41"/>
      <c r="BK111" s="41"/>
      <c r="BL111" s="41"/>
      <c r="BM111" s="41"/>
      <c r="BN111" s="41"/>
      <c r="BO111" s="41"/>
      <c r="BP111" s="41"/>
      <c r="BQ111" s="41"/>
      <c r="BR111" s="41"/>
      <c r="BS111" s="42"/>
      <c r="BT111" s="40" t="s">
        <v>78</v>
      </c>
      <c r="BU111" s="41"/>
      <c r="BV111" s="41"/>
      <c r="BW111" s="41"/>
      <c r="BX111" s="41"/>
      <c r="BY111" s="41"/>
      <c r="BZ111" s="41"/>
      <c r="CA111" s="41"/>
      <c r="CB111" s="41"/>
      <c r="CC111" s="41"/>
      <c r="CD111" s="41"/>
      <c r="CE111" s="41"/>
      <c r="CF111" s="41"/>
      <c r="CG111" s="41"/>
      <c r="CH111" s="41"/>
      <c r="CI111" s="42"/>
      <c r="CJ111" s="40" t="s">
        <v>79</v>
      </c>
      <c r="CK111" s="41"/>
      <c r="CL111" s="41"/>
      <c r="CM111" s="41"/>
      <c r="CN111" s="41"/>
      <c r="CO111" s="41"/>
      <c r="CP111" s="41"/>
      <c r="CQ111" s="41"/>
      <c r="CR111" s="41"/>
      <c r="CS111" s="41"/>
      <c r="CT111" s="41"/>
      <c r="CU111" s="41"/>
      <c r="CV111" s="41"/>
      <c r="CW111" s="41"/>
      <c r="CX111" s="41"/>
      <c r="CY111" s="41"/>
      <c r="CZ111" s="41"/>
      <c r="DA111" s="42"/>
    </row>
    <row r="112" spans="1:105" s="6" customFormat="1" x14ac:dyDescent="0.2">
      <c r="A112" s="38">
        <v>1</v>
      </c>
      <c r="B112" s="38"/>
      <c r="C112" s="38"/>
      <c r="D112" s="38"/>
      <c r="E112" s="38"/>
      <c r="F112" s="38"/>
      <c r="G112" s="38"/>
      <c r="H112" s="38">
        <v>2</v>
      </c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>
        <v>3</v>
      </c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>
        <v>4</v>
      </c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>
        <v>5</v>
      </c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</row>
    <row r="113" spans="1:105" s="7" customFormat="1" ht="15" customHeight="1" x14ac:dyDescent="0.2">
      <c r="A113" s="32"/>
      <c r="B113" s="32"/>
      <c r="C113" s="32"/>
      <c r="D113" s="32"/>
      <c r="E113" s="32"/>
      <c r="F113" s="32"/>
      <c r="G113" s="32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</row>
    <row r="114" spans="1:105" s="7" customFormat="1" ht="15" customHeight="1" x14ac:dyDescent="0.2">
      <c r="A114" s="32"/>
      <c r="B114" s="32"/>
      <c r="C114" s="32"/>
      <c r="D114" s="32"/>
      <c r="E114" s="32"/>
      <c r="F114" s="32"/>
      <c r="G114" s="32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  <c r="AW114" s="33"/>
      <c r="AX114" s="33"/>
      <c r="AY114" s="33"/>
      <c r="AZ114" s="33"/>
      <c r="BA114" s="33"/>
      <c r="BB114" s="33"/>
      <c r="BC114" s="33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</row>
    <row r="115" spans="1:105" s="7" customFormat="1" ht="15" customHeight="1" x14ac:dyDescent="0.2">
      <c r="A115" s="32"/>
      <c r="B115" s="32"/>
      <c r="C115" s="32"/>
      <c r="D115" s="32"/>
      <c r="E115" s="32"/>
      <c r="F115" s="32"/>
      <c r="G115" s="32"/>
      <c r="H115" s="44" t="s">
        <v>15</v>
      </c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  <c r="AR115" s="44"/>
      <c r="AS115" s="44"/>
      <c r="AT115" s="44"/>
      <c r="AU115" s="44"/>
      <c r="AV115" s="44"/>
      <c r="AW115" s="44"/>
      <c r="AX115" s="44"/>
      <c r="AY115" s="44"/>
      <c r="AZ115" s="44"/>
      <c r="BA115" s="44"/>
      <c r="BB115" s="44"/>
      <c r="BC115" s="45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</row>
    <row r="116" spans="1:105" s="2" customFormat="1" ht="10.5" customHeight="1" x14ac:dyDescent="0.25"/>
    <row r="117" spans="1:105" s="4" customFormat="1" ht="14.25" x14ac:dyDescent="0.2">
      <c r="A117" s="39" t="s">
        <v>80</v>
      </c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39"/>
      <c r="AO117" s="39"/>
      <c r="AP117" s="39"/>
      <c r="AQ117" s="39"/>
      <c r="AR117" s="39"/>
      <c r="AS117" s="39"/>
      <c r="AT117" s="39"/>
      <c r="AU117" s="39"/>
      <c r="AV117" s="39"/>
      <c r="AW117" s="39"/>
      <c r="AX117" s="39"/>
      <c r="AY117" s="39"/>
      <c r="AZ117" s="39"/>
      <c r="BA117" s="39"/>
      <c r="BB117" s="39"/>
      <c r="BC117" s="39"/>
      <c r="BD117" s="39"/>
      <c r="BE117" s="39"/>
      <c r="BF117" s="39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  <c r="CL117" s="39"/>
      <c r="CM117" s="39"/>
      <c r="CN117" s="39"/>
      <c r="CO117" s="39"/>
      <c r="CP117" s="39"/>
      <c r="CQ117" s="39"/>
      <c r="CR117" s="39"/>
      <c r="CS117" s="39"/>
      <c r="CT117" s="39"/>
      <c r="CU117" s="39"/>
      <c r="CV117" s="39"/>
      <c r="CW117" s="39"/>
      <c r="CX117" s="39"/>
      <c r="CY117" s="39"/>
      <c r="CZ117" s="39"/>
      <c r="DA117" s="39"/>
    </row>
    <row r="118" spans="1:105" s="2" customFormat="1" ht="10.5" customHeight="1" x14ac:dyDescent="0.25"/>
    <row r="119" spans="1:105" s="5" customFormat="1" ht="45" customHeight="1" x14ac:dyDescent="0.2">
      <c r="A119" s="60" t="s">
        <v>4</v>
      </c>
      <c r="B119" s="61"/>
      <c r="C119" s="61"/>
      <c r="D119" s="61"/>
      <c r="E119" s="61"/>
      <c r="F119" s="61"/>
      <c r="G119" s="62"/>
      <c r="H119" s="60" t="s">
        <v>59</v>
      </c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2"/>
      <c r="AP119" s="60" t="s">
        <v>81</v>
      </c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2"/>
      <c r="BF119" s="60" t="s">
        <v>82</v>
      </c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2"/>
      <c r="BV119" s="60" t="s">
        <v>83</v>
      </c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2"/>
      <c r="CL119" s="60" t="s">
        <v>84</v>
      </c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2"/>
    </row>
    <row r="120" spans="1:105" s="6" customFormat="1" x14ac:dyDescent="0.2">
      <c r="A120" s="38">
        <v>1</v>
      </c>
      <c r="B120" s="38"/>
      <c r="C120" s="38"/>
      <c r="D120" s="38"/>
      <c r="E120" s="38"/>
      <c r="F120" s="38"/>
      <c r="G120" s="38"/>
      <c r="H120" s="38">
        <v>2</v>
      </c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>
        <v>4</v>
      </c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>
        <v>5</v>
      </c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>
        <v>6</v>
      </c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>
        <v>6</v>
      </c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</row>
    <row r="121" spans="1:105" s="7" customFormat="1" ht="13.5" customHeight="1" x14ac:dyDescent="0.2">
      <c r="A121" s="32" t="s">
        <v>17</v>
      </c>
      <c r="B121" s="32"/>
      <c r="C121" s="32"/>
      <c r="D121" s="32"/>
      <c r="E121" s="32"/>
      <c r="F121" s="32"/>
      <c r="G121" s="32"/>
      <c r="H121" s="33" t="s">
        <v>122</v>
      </c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4">
        <v>64000</v>
      </c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>
        <v>6.65</v>
      </c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1">
        <f>425400</f>
        <v>425400</v>
      </c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</row>
    <row r="122" spans="1:105" s="7" customFormat="1" ht="13.5" customHeight="1" x14ac:dyDescent="0.2">
      <c r="A122" s="32" t="s">
        <v>18</v>
      </c>
      <c r="B122" s="32"/>
      <c r="C122" s="32"/>
      <c r="D122" s="32"/>
      <c r="E122" s="32"/>
      <c r="F122" s="32"/>
      <c r="G122" s="32"/>
      <c r="H122" s="33" t="s">
        <v>123</v>
      </c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</row>
    <row r="123" spans="1:105" s="7" customFormat="1" ht="13.5" customHeight="1" x14ac:dyDescent="0.2">
      <c r="A123" s="32" t="s">
        <v>19</v>
      </c>
      <c r="B123" s="32"/>
      <c r="C123" s="32"/>
      <c r="D123" s="32"/>
      <c r="E123" s="32"/>
      <c r="F123" s="32"/>
      <c r="G123" s="32"/>
      <c r="H123" s="33" t="s">
        <v>124</v>
      </c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</row>
    <row r="124" spans="1:105" s="7" customFormat="1" ht="15" customHeight="1" x14ac:dyDescent="0.2">
      <c r="A124" s="32" t="s">
        <v>23</v>
      </c>
      <c r="B124" s="32"/>
      <c r="C124" s="32"/>
      <c r="D124" s="32"/>
      <c r="E124" s="32"/>
      <c r="F124" s="32"/>
      <c r="G124" s="32"/>
      <c r="H124" s="33" t="s">
        <v>125</v>
      </c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</row>
    <row r="125" spans="1:105" s="7" customFormat="1" ht="15" customHeight="1" x14ac:dyDescent="0.2">
      <c r="A125" s="32" t="s">
        <v>23</v>
      </c>
      <c r="B125" s="32"/>
      <c r="C125" s="32"/>
      <c r="D125" s="32"/>
      <c r="E125" s="32"/>
      <c r="F125" s="32"/>
      <c r="G125" s="32"/>
      <c r="H125" s="33" t="s">
        <v>126</v>
      </c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</row>
    <row r="126" spans="1:105" s="7" customFormat="1" ht="15" customHeight="1" x14ac:dyDescent="0.2">
      <c r="A126" s="32"/>
      <c r="B126" s="32"/>
      <c r="C126" s="32"/>
      <c r="D126" s="32"/>
      <c r="E126" s="32"/>
      <c r="F126" s="32"/>
      <c r="G126" s="32"/>
      <c r="H126" s="43" t="s">
        <v>15</v>
      </c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5"/>
      <c r="AP126" s="34" t="s">
        <v>16</v>
      </c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 t="s">
        <v>16</v>
      </c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 t="s">
        <v>16</v>
      </c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1">
        <f>CL121</f>
        <v>425400</v>
      </c>
      <c r="CM126" s="31"/>
      <c r="CN126" s="31"/>
      <c r="CO126" s="31"/>
      <c r="CP126" s="31"/>
      <c r="CQ126" s="31"/>
      <c r="CR126" s="31"/>
      <c r="CS126" s="31"/>
      <c r="CT126" s="31"/>
      <c r="CU126" s="31"/>
      <c r="CV126" s="31"/>
      <c r="CW126" s="31"/>
      <c r="CX126" s="31"/>
      <c r="CY126" s="31"/>
      <c r="CZ126" s="31"/>
      <c r="DA126" s="31"/>
    </row>
    <row r="127" spans="1:105" s="2" customFormat="1" ht="27.75" customHeight="1" x14ac:dyDescent="0.25"/>
    <row r="128" spans="1:105" s="4" customFormat="1" ht="14.25" x14ac:dyDescent="0.2">
      <c r="A128" s="39" t="s">
        <v>85</v>
      </c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39"/>
      <c r="AO128" s="39"/>
      <c r="AP128" s="39"/>
      <c r="AQ128" s="39"/>
      <c r="AR128" s="39"/>
      <c r="AS128" s="39"/>
      <c r="AT128" s="39"/>
      <c r="AU128" s="39"/>
      <c r="AV128" s="39"/>
      <c r="AW128" s="39"/>
      <c r="AX128" s="39"/>
      <c r="AY128" s="39"/>
      <c r="AZ128" s="39"/>
      <c r="BA128" s="39"/>
      <c r="BB128" s="39"/>
      <c r="BC128" s="39"/>
      <c r="BD128" s="39"/>
      <c r="BE128" s="39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  <c r="BQ128" s="39"/>
      <c r="BR128" s="39"/>
      <c r="BS128" s="39"/>
      <c r="BT128" s="39"/>
      <c r="BU128" s="39"/>
      <c r="BV128" s="39"/>
      <c r="BW128" s="39"/>
      <c r="BX128" s="39"/>
      <c r="BY128" s="39"/>
      <c r="BZ128" s="39"/>
      <c r="CA128" s="39"/>
      <c r="CB128" s="39"/>
      <c r="CC128" s="39"/>
      <c r="CD128" s="39"/>
      <c r="CE128" s="39"/>
      <c r="CF128" s="39"/>
      <c r="CG128" s="39"/>
      <c r="CH128" s="39"/>
      <c r="CI128" s="39"/>
      <c r="CJ128" s="39"/>
      <c r="CK128" s="39"/>
      <c r="CL128" s="39"/>
      <c r="CM128" s="39"/>
      <c r="CN128" s="39"/>
      <c r="CO128" s="39"/>
      <c r="CP128" s="39"/>
      <c r="CQ128" s="39"/>
      <c r="CR128" s="39"/>
      <c r="CS128" s="39"/>
      <c r="CT128" s="39"/>
      <c r="CU128" s="39"/>
      <c r="CV128" s="39"/>
      <c r="CW128" s="39"/>
      <c r="CX128" s="39"/>
      <c r="CY128" s="39"/>
      <c r="CZ128" s="39"/>
      <c r="DA128" s="39"/>
    </row>
    <row r="129" spans="1:105" s="2" customFormat="1" ht="10.5" customHeight="1" x14ac:dyDescent="0.25"/>
    <row r="130" spans="1:105" s="5" customFormat="1" ht="45" customHeight="1" x14ac:dyDescent="0.2">
      <c r="A130" s="40" t="s">
        <v>4</v>
      </c>
      <c r="B130" s="41"/>
      <c r="C130" s="41"/>
      <c r="D130" s="41"/>
      <c r="E130" s="41"/>
      <c r="F130" s="41"/>
      <c r="G130" s="42"/>
      <c r="H130" s="40" t="s">
        <v>59</v>
      </c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2"/>
      <c r="BD130" s="40" t="s">
        <v>86</v>
      </c>
      <c r="BE130" s="41"/>
      <c r="BF130" s="41"/>
      <c r="BG130" s="41"/>
      <c r="BH130" s="41"/>
      <c r="BI130" s="41"/>
      <c r="BJ130" s="41"/>
      <c r="BK130" s="41"/>
      <c r="BL130" s="41"/>
      <c r="BM130" s="41"/>
      <c r="BN130" s="41"/>
      <c r="BO130" s="41"/>
      <c r="BP130" s="41"/>
      <c r="BQ130" s="41"/>
      <c r="BR130" s="41"/>
      <c r="BS130" s="42"/>
      <c r="BT130" s="40" t="s">
        <v>87</v>
      </c>
      <c r="BU130" s="41"/>
      <c r="BV130" s="41"/>
      <c r="BW130" s="41"/>
      <c r="BX130" s="41"/>
      <c r="BY130" s="41"/>
      <c r="BZ130" s="41"/>
      <c r="CA130" s="41"/>
      <c r="CB130" s="41"/>
      <c r="CC130" s="41"/>
      <c r="CD130" s="41"/>
      <c r="CE130" s="41"/>
      <c r="CF130" s="41"/>
      <c r="CG130" s="41"/>
      <c r="CH130" s="41"/>
      <c r="CI130" s="42"/>
      <c r="CJ130" s="40" t="s">
        <v>88</v>
      </c>
      <c r="CK130" s="41"/>
      <c r="CL130" s="41"/>
      <c r="CM130" s="41"/>
      <c r="CN130" s="41"/>
      <c r="CO130" s="41"/>
      <c r="CP130" s="41"/>
      <c r="CQ130" s="41"/>
      <c r="CR130" s="41"/>
      <c r="CS130" s="41"/>
      <c r="CT130" s="41"/>
      <c r="CU130" s="41"/>
      <c r="CV130" s="41"/>
      <c r="CW130" s="41"/>
      <c r="CX130" s="41"/>
      <c r="CY130" s="41"/>
      <c r="CZ130" s="41"/>
      <c r="DA130" s="42"/>
    </row>
    <row r="131" spans="1:105" s="6" customFormat="1" x14ac:dyDescent="0.2">
      <c r="A131" s="38">
        <v>1</v>
      </c>
      <c r="B131" s="38"/>
      <c r="C131" s="38"/>
      <c r="D131" s="38"/>
      <c r="E131" s="38"/>
      <c r="F131" s="38"/>
      <c r="G131" s="38"/>
      <c r="H131" s="38">
        <v>2</v>
      </c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>
        <v>4</v>
      </c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>
        <v>5</v>
      </c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>
        <v>6</v>
      </c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</row>
    <row r="132" spans="1:105" s="7" customFormat="1" ht="15" customHeight="1" x14ac:dyDescent="0.2">
      <c r="A132" s="32"/>
      <c r="B132" s="32"/>
      <c r="C132" s="32"/>
      <c r="D132" s="32"/>
      <c r="E132" s="32"/>
      <c r="F132" s="32"/>
      <c r="G132" s="32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  <c r="AW132" s="33"/>
      <c r="AX132" s="33"/>
      <c r="AY132" s="33"/>
      <c r="AZ132" s="33"/>
      <c r="BA132" s="33"/>
      <c r="BB132" s="33"/>
      <c r="BC132" s="33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</row>
    <row r="133" spans="1:105" s="7" customFormat="1" ht="15" customHeight="1" x14ac:dyDescent="0.2">
      <c r="A133" s="32"/>
      <c r="B133" s="32"/>
      <c r="C133" s="32"/>
      <c r="D133" s="32"/>
      <c r="E133" s="32"/>
      <c r="F133" s="32"/>
      <c r="G133" s="32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  <c r="AW133" s="33"/>
      <c r="AX133" s="33"/>
      <c r="AY133" s="33"/>
      <c r="AZ133" s="33"/>
      <c r="BA133" s="33"/>
      <c r="BB133" s="33"/>
      <c r="BC133" s="33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</row>
    <row r="134" spans="1:105" s="7" customFormat="1" ht="15" customHeight="1" x14ac:dyDescent="0.2">
      <c r="A134" s="32"/>
      <c r="B134" s="32"/>
      <c r="C134" s="32"/>
      <c r="D134" s="32"/>
      <c r="E134" s="32"/>
      <c r="F134" s="32"/>
      <c r="G134" s="32"/>
      <c r="H134" s="44" t="s">
        <v>15</v>
      </c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X134" s="44"/>
      <c r="AY134" s="44"/>
      <c r="AZ134" s="44"/>
      <c r="BA134" s="44"/>
      <c r="BB134" s="44"/>
      <c r="BC134" s="45"/>
      <c r="BD134" s="34" t="s">
        <v>16</v>
      </c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 t="s">
        <v>16</v>
      </c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 t="s">
        <v>16</v>
      </c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</row>
    <row r="135" spans="1:105" s="2" customFormat="1" ht="12" customHeight="1" x14ac:dyDescent="0.25"/>
    <row r="136" spans="1:105" s="4" customFormat="1" ht="14.25" x14ac:dyDescent="0.2">
      <c r="A136" s="39" t="s">
        <v>89</v>
      </c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39"/>
      <c r="AO136" s="39"/>
      <c r="AP136" s="39"/>
      <c r="AQ136" s="39"/>
      <c r="AR136" s="39"/>
      <c r="AS136" s="39"/>
      <c r="AT136" s="39"/>
      <c r="AU136" s="39"/>
      <c r="AV136" s="39"/>
      <c r="AW136" s="39"/>
      <c r="AX136" s="39"/>
      <c r="AY136" s="39"/>
      <c r="AZ136" s="39"/>
      <c r="BA136" s="39"/>
      <c r="BB136" s="39"/>
      <c r="BC136" s="39"/>
      <c r="BD136" s="39"/>
      <c r="BE136" s="39"/>
      <c r="BF136" s="39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  <c r="CL136" s="39"/>
      <c r="CM136" s="39"/>
      <c r="CN136" s="39"/>
      <c r="CO136" s="39"/>
      <c r="CP136" s="39"/>
      <c r="CQ136" s="39"/>
      <c r="CR136" s="39"/>
      <c r="CS136" s="39"/>
      <c r="CT136" s="39"/>
      <c r="CU136" s="39"/>
      <c r="CV136" s="39"/>
      <c r="CW136" s="39"/>
      <c r="CX136" s="39"/>
      <c r="CY136" s="39"/>
      <c r="CZ136" s="39"/>
      <c r="DA136" s="39"/>
    </row>
    <row r="137" spans="1:105" s="2" customFormat="1" ht="10.5" customHeight="1" x14ac:dyDescent="0.25"/>
    <row r="138" spans="1:105" s="5" customFormat="1" ht="45" customHeight="1" x14ac:dyDescent="0.2">
      <c r="A138" s="40" t="s">
        <v>4</v>
      </c>
      <c r="B138" s="41"/>
      <c r="C138" s="41"/>
      <c r="D138" s="41"/>
      <c r="E138" s="41"/>
      <c r="F138" s="41"/>
      <c r="G138" s="42"/>
      <c r="H138" s="40" t="s">
        <v>64</v>
      </c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2"/>
      <c r="BD138" s="40" t="s">
        <v>90</v>
      </c>
      <c r="BE138" s="41"/>
      <c r="BF138" s="41"/>
      <c r="BG138" s="41"/>
      <c r="BH138" s="41"/>
      <c r="BI138" s="41"/>
      <c r="BJ138" s="41"/>
      <c r="BK138" s="41"/>
      <c r="BL138" s="41"/>
      <c r="BM138" s="41"/>
      <c r="BN138" s="41"/>
      <c r="BO138" s="41"/>
      <c r="BP138" s="41"/>
      <c r="BQ138" s="41"/>
      <c r="BR138" s="41"/>
      <c r="BS138" s="42"/>
      <c r="BT138" s="40" t="s">
        <v>91</v>
      </c>
      <c r="BU138" s="41"/>
      <c r="BV138" s="41"/>
      <c r="BW138" s="41"/>
      <c r="BX138" s="41"/>
      <c r="BY138" s="41"/>
      <c r="BZ138" s="41"/>
      <c r="CA138" s="41"/>
      <c r="CB138" s="41"/>
      <c r="CC138" s="41"/>
      <c r="CD138" s="41"/>
      <c r="CE138" s="41"/>
      <c r="CF138" s="41"/>
      <c r="CG138" s="41"/>
      <c r="CH138" s="41"/>
      <c r="CI138" s="42"/>
      <c r="CJ138" s="40" t="s">
        <v>92</v>
      </c>
      <c r="CK138" s="41"/>
      <c r="CL138" s="41"/>
      <c r="CM138" s="41"/>
      <c r="CN138" s="41"/>
      <c r="CO138" s="41"/>
      <c r="CP138" s="41"/>
      <c r="CQ138" s="41"/>
      <c r="CR138" s="41"/>
      <c r="CS138" s="41"/>
      <c r="CT138" s="41"/>
      <c r="CU138" s="41"/>
      <c r="CV138" s="41"/>
      <c r="CW138" s="41"/>
      <c r="CX138" s="41"/>
      <c r="CY138" s="41"/>
      <c r="CZ138" s="41"/>
      <c r="DA138" s="42"/>
    </row>
    <row r="139" spans="1:105" s="6" customFormat="1" x14ac:dyDescent="0.2">
      <c r="A139" s="38">
        <v>1</v>
      </c>
      <c r="B139" s="38"/>
      <c r="C139" s="38"/>
      <c r="D139" s="38"/>
      <c r="E139" s="38"/>
      <c r="F139" s="38"/>
      <c r="G139" s="38"/>
      <c r="H139" s="38">
        <v>2</v>
      </c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>
        <v>3</v>
      </c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>
        <v>4</v>
      </c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>
        <v>5</v>
      </c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</row>
    <row r="140" spans="1:105" s="7" customFormat="1" ht="15" customHeight="1" x14ac:dyDescent="0.2">
      <c r="A140" s="32" t="s">
        <v>17</v>
      </c>
      <c r="B140" s="32"/>
      <c r="C140" s="32"/>
      <c r="D140" s="32"/>
      <c r="E140" s="32"/>
      <c r="F140" s="32"/>
      <c r="G140" s="32"/>
      <c r="H140" s="33" t="s">
        <v>144</v>
      </c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  <c r="AW140" s="33"/>
      <c r="AX140" s="33"/>
      <c r="AY140" s="33"/>
      <c r="AZ140" s="33"/>
      <c r="BA140" s="33"/>
      <c r="BB140" s="33"/>
      <c r="BC140" s="33"/>
      <c r="BD140" s="34">
        <v>2</v>
      </c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>
        <v>1</v>
      </c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1">
        <v>0</v>
      </c>
      <c r="CK140" s="31"/>
      <c r="CL140" s="31"/>
      <c r="CM140" s="31"/>
      <c r="CN140" s="31"/>
      <c r="CO140" s="31"/>
      <c r="CP140" s="31"/>
      <c r="CQ140" s="31"/>
      <c r="CR140" s="31"/>
      <c r="CS140" s="31"/>
      <c r="CT140" s="31"/>
      <c r="CU140" s="31"/>
      <c r="CV140" s="31"/>
      <c r="CW140" s="31"/>
      <c r="CX140" s="31"/>
      <c r="CY140" s="31"/>
      <c r="CZ140" s="31"/>
      <c r="DA140" s="31"/>
    </row>
    <row r="141" spans="1:105" s="7" customFormat="1" ht="15" customHeight="1" x14ac:dyDescent="0.2">
      <c r="A141" s="32" t="s">
        <v>18</v>
      </c>
      <c r="B141" s="32"/>
      <c r="C141" s="32"/>
      <c r="D141" s="32"/>
      <c r="E141" s="32"/>
      <c r="F141" s="32"/>
      <c r="G141" s="32"/>
      <c r="H141" s="33" t="s">
        <v>139</v>
      </c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  <c r="AW141" s="33"/>
      <c r="AX141" s="33"/>
      <c r="AY141" s="33"/>
      <c r="AZ141" s="33"/>
      <c r="BA141" s="33"/>
      <c r="BB141" s="33"/>
      <c r="BC141" s="33"/>
      <c r="BD141" s="34">
        <v>1</v>
      </c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>
        <v>0</v>
      </c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1">
        <v>40000</v>
      </c>
      <c r="CK141" s="31"/>
      <c r="CL141" s="31"/>
      <c r="CM141" s="31"/>
      <c r="CN141" s="31"/>
      <c r="CO141" s="31"/>
      <c r="CP141" s="31"/>
      <c r="CQ141" s="31"/>
      <c r="CR141" s="31"/>
      <c r="CS141" s="31"/>
      <c r="CT141" s="31"/>
      <c r="CU141" s="31"/>
      <c r="CV141" s="31"/>
      <c r="CW141" s="31"/>
      <c r="CX141" s="31"/>
      <c r="CY141" s="31"/>
      <c r="CZ141" s="31"/>
      <c r="DA141" s="31"/>
    </row>
    <row r="142" spans="1:105" s="7" customFormat="1" ht="15" customHeight="1" x14ac:dyDescent="0.2">
      <c r="A142" s="32" t="s">
        <v>19</v>
      </c>
      <c r="B142" s="32"/>
      <c r="C142" s="32"/>
      <c r="D142" s="32"/>
      <c r="E142" s="32"/>
      <c r="F142" s="32"/>
      <c r="G142" s="32"/>
      <c r="H142" s="33" t="s">
        <v>141</v>
      </c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34">
        <v>2</v>
      </c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>
        <v>1</v>
      </c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1">
        <v>0</v>
      </c>
      <c r="CK142" s="31"/>
      <c r="CL142" s="31"/>
      <c r="CM142" s="31"/>
      <c r="CN142" s="31"/>
      <c r="CO142" s="31"/>
      <c r="CP142" s="31"/>
      <c r="CQ142" s="31"/>
      <c r="CR142" s="31"/>
      <c r="CS142" s="31"/>
      <c r="CT142" s="31"/>
      <c r="CU142" s="31"/>
      <c r="CV142" s="31"/>
      <c r="CW142" s="31"/>
      <c r="CX142" s="31"/>
      <c r="CY142" s="31"/>
      <c r="CZ142" s="31"/>
      <c r="DA142" s="31"/>
    </row>
    <row r="143" spans="1:105" s="7" customFormat="1" ht="15" customHeight="1" x14ac:dyDescent="0.2">
      <c r="A143" s="32" t="s">
        <v>23</v>
      </c>
      <c r="B143" s="32"/>
      <c r="C143" s="32"/>
      <c r="D143" s="32"/>
      <c r="E143" s="32"/>
      <c r="F143" s="32"/>
      <c r="G143" s="32"/>
      <c r="H143" s="33" t="s">
        <v>142</v>
      </c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  <c r="AW143" s="33"/>
      <c r="AX143" s="33"/>
      <c r="AY143" s="33"/>
      <c r="AZ143" s="33"/>
      <c r="BA143" s="33"/>
      <c r="BB143" s="33"/>
      <c r="BC143" s="33"/>
      <c r="BD143" s="34">
        <v>2</v>
      </c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>
        <v>1</v>
      </c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1">
        <v>4000</v>
      </c>
      <c r="CK143" s="31"/>
      <c r="CL143" s="31"/>
      <c r="CM143" s="31"/>
      <c r="CN143" s="31"/>
      <c r="CO143" s="31"/>
      <c r="CP143" s="31"/>
      <c r="CQ143" s="31"/>
      <c r="CR143" s="31"/>
      <c r="CS143" s="31"/>
      <c r="CT143" s="31"/>
      <c r="CU143" s="31"/>
      <c r="CV143" s="31"/>
      <c r="CW143" s="31"/>
      <c r="CX143" s="31"/>
      <c r="CY143" s="31"/>
      <c r="CZ143" s="31"/>
      <c r="DA143" s="31"/>
    </row>
    <row r="144" spans="1:105" s="7" customFormat="1" ht="15" customHeight="1" x14ac:dyDescent="0.2">
      <c r="A144" s="32" t="s">
        <v>120</v>
      </c>
      <c r="B144" s="32"/>
      <c r="C144" s="32"/>
      <c r="D144" s="32"/>
      <c r="E144" s="32"/>
      <c r="F144" s="32"/>
      <c r="G144" s="32"/>
      <c r="H144" s="33" t="s">
        <v>143</v>
      </c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  <c r="AW144" s="33"/>
      <c r="AX144" s="33"/>
      <c r="AY144" s="33"/>
      <c r="AZ144" s="33"/>
      <c r="BA144" s="33"/>
      <c r="BB144" s="33"/>
      <c r="BC144" s="33"/>
      <c r="BD144" s="34">
        <v>2</v>
      </c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>
        <v>12</v>
      </c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1">
        <v>0</v>
      </c>
      <c r="CK144" s="31"/>
      <c r="CL144" s="31"/>
      <c r="CM144" s="31"/>
      <c r="CN144" s="31"/>
      <c r="CO144" s="31"/>
      <c r="CP144" s="31"/>
      <c r="CQ144" s="31"/>
      <c r="CR144" s="31"/>
      <c r="CS144" s="31"/>
      <c r="CT144" s="31"/>
      <c r="CU144" s="31"/>
      <c r="CV144" s="31"/>
      <c r="CW144" s="31"/>
      <c r="CX144" s="31"/>
      <c r="CY144" s="31"/>
      <c r="CZ144" s="31"/>
      <c r="DA144" s="31"/>
    </row>
    <row r="145" spans="1:105" s="7" customFormat="1" ht="15" customHeight="1" x14ac:dyDescent="0.2">
      <c r="A145" s="32" t="s">
        <v>148</v>
      </c>
      <c r="B145" s="32"/>
      <c r="C145" s="32"/>
      <c r="D145" s="32"/>
      <c r="E145" s="32"/>
      <c r="F145" s="32"/>
      <c r="G145" s="32"/>
      <c r="H145" s="33" t="s">
        <v>140</v>
      </c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  <c r="AW145" s="33"/>
      <c r="AX145" s="33"/>
      <c r="AY145" s="33"/>
      <c r="AZ145" s="33"/>
      <c r="BA145" s="33"/>
      <c r="BB145" s="33"/>
      <c r="BC145" s="33"/>
      <c r="BD145" s="34">
        <v>2</v>
      </c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>
        <v>12</v>
      </c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1">
        <v>120000</v>
      </c>
      <c r="CK145" s="31"/>
      <c r="CL145" s="31"/>
      <c r="CM145" s="31"/>
      <c r="CN145" s="31"/>
      <c r="CO145" s="31"/>
      <c r="CP145" s="31"/>
      <c r="CQ145" s="31"/>
      <c r="CR145" s="31"/>
      <c r="CS145" s="31"/>
      <c r="CT145" s="31"/>
      <c r="CU145" s="31"/>
      <c r="CV145" s="31"/>
      <c r="CW145" s="31"/>
      <c r="CX145" s="31"/>
      <c r="CY145" s="31"/>
      <c r="CZ145" s="31"/>
      <c r="DA145" s="31"/>
    </row>
    <row r="146" spans="1:105" s="7" customFormat="1" ht="15" customHeight="1" x14ac:dyDescent="0.2">
      <c r="A146" s="32" t="s">
        <v>149</v>
      </c>
      <c r="B146" s="32"/>
      <c r="C146" s="32"/>
      <c r="D146" s="32"/>
      <c r="E146" s="32"/>
      <c r="F146" s="32"/>
      <c r="G146" s="32"/>
      <c r="H146" s="33" t="s">
        <v>147</v>
      </c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34">
        <v>1</v>
      </c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>
        <v>12</v>
      </c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1">
        <v>5000</v>
      </c>
      <c r="CK146" s="31"/>
      <c r="CL146" s="31"/>
      <c r="CM146" s="31"/>
      <c r="CN146" s="31"/>
      <c r="CO146" s="31"/>
      <c r="CP146" s="31"/>
      <c r="CQ146" s="31"/>
      <c r="CR146" s="31"/>
      <c r="CS146" s="31"/>
      <c r="CT146" s="31"/>
      <c r="CU146" s="31"/>
      <c r="CV146" s="31"/>
      <c r="CW146" s="31"/>
      <c r="CX146" s="31"/>
      <c r="CY146" s="31"/>
      <c r="CZ146" s="31"/>
      <c r="DA146" s="31"/>
    </row>
    <row r="147" spans="1:105" s="7" customFormat="1" ht="15" customHeight="1" x14ac:dyDescent="0.2">
      <c r="A147" s="32" t="s">
        <v>153</v>
      </c>
      <c r="B147" s="32"/>
      <c r="C147" s="32"/>
      <c r="D147" s="32"/>
      <c r="E147" s="32"/>
      <c r="F147" s="32"/>
      <c r="G147" s="32"/>
      <c r="H147" s="33" t="s">
        <v>154</v>
      </c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  <c r="AW147" s="33"/>
      <c r="AX147" s="33"/>
      <c r="AY147" s="33"/>
      <c r="AZ147" s="33"/>
      <c r="BA147" s="33"/>
      <c r="BB147" s="33"/>
      <c r="BC147" s="33"/>
      <c r="BD147" s="34">
        <v>1</v>
      </c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>
        <v>1</v>
      </c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1">
        <v>3000</v>
      </c>
      <c r="CK147" s="31"/>
      <c r="CL147" s="31"/>
      <c r="CM147" s="31"/>
      <c r="CN147" s="31"/>
      <c r="CO147" s="31"/>
      <c r="CP147" s="31"/>
      <c r="CQ147" s="31"/>
      <c r="CR147" s="31"/>
      <c r="CS147" s="31"/>
      <c r="CT147" s="31"/>
      <c r="CU147" s="31"/>
      <c r="CV147" s="31"/>
      <c r="CW147" s="31"/>
      <c r="CX147" s="31"/>
      <c r="CY147" s="31"/>
      <c r="CZ147" s="31"/>
      <c r="DA147" s="31"/>
    </row>
    <row r="148" spans="1:105" s="7" customFormat="1" ht="15" customHeight="1" x14ac:dyDescent="0.2">
      <c r="A148" s="32"/>
      <c r="B148" s="32"/>
      <c r="C148" s="32"/>
      <c r="D148" s="32"/>
      <c r="E148" s="32"/>
      <c r="F148" s="32"/>
      <c r="G148" s="32"/>
      <c r="H148" s="44" t="s">
        <v>15</v>
      </c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X148" s="44"/>
      <c r="AY148" s="44"/>
      <c r="AZ148" s="44"/>
      <c r="BA148" s="44"/>
      <c r="BB148" s="44"/>
      <c r="BC148" s="45"/>
      <c r="BD148" s="34" t="s">
        <v>16</v>
      </c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 t="s">
        <v>16</v>
      </c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1">
        <f>SUM(CJ140:DA147)</f>
        <v>172000</v>
      </c>
      <c r="CK148" s="31"/>
      <c r="CL148" s="31"/>
      <c r="CM148" s="31"/>
      <c r="CN148" s="31"/>
      <c r="CO148" s="31"/>
      <c r="CP148" s="31"/>
      <c r="CQ148" s="31"/>
      <c r="CR148" s="31"/>
      <c r="CS148" s="31"/>
      <c r="CT148" s="31"/>
      <c r="CU148" s="31"/>
      <c r="CV148" s="31"/>
      <c r="CW148" s="31"/>
      <c r="CX148" s="31"/>
      <c r="CY148" s="31"/>
      <c r="CZ148" s="31"/>
      <c r="DA148" s="31"/>
    </row>
    <row r="149" spans="1:105" s="2" customFormat="1" ht="12" customHeight="1" x14ac:dyDescent="0.25"/>
    <row r="150" spans="1:105" s="4" customFormat="1" ht="14.25" x14ac:dyDescent="0.2">
      <c r="A150" s="39" t="s">
        <v>93</v>
      </c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</row>
    <row r="151" spans="1:105" s="2" customFormat="1" ht="10.5" customHeight="1" x14ac:dyDescent="0.25"/>
    <row r="152" spans="1:105" s="2" customFormat="1" ht="30" customHeight="1" x14ac:dyDescent="0.25">
      <c r="A152" s="40" t="s">
        <v>4</v>
      </c>
      <c r="B152" s="41"/>
      <c r="C152" s="41"/>
      <c r="D152" s="41"/>
      <c r="E152" s="41"/>
      <c r="F152" s="41"/>
      <c r="G152" s="42"/>
      <c r="H152" s="40" t="s">
        <v>64</v>
      </c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  <c r="BH152" s="41"/>
      <c r="BI152" s="41"/>
      <c r="BJ152" s="41"/>
      <c r="BK152" s="41"/>
      <c r="BL152" s="41"/>
      <c r="BM152" s="41"/>
      <c r="BN152" s="41"/>
      <c r="BO152" s="41"/>
      <c r="BP152" s="41"/>
      <c r="BQ152" s="41"/>
      <c r="BR152" s="41"/>
      <c r="BS152" s="42"/>
      <c r="BT152" s="40" t="s">
        <v>94</v>
      </c>
      <c r="BU152" s="41"/>
      <c r="BV152" s="41"/>
      <c r="BW152" s="41"/>
      <c r="BX152" s="41"/>
      <c r="BY152" s="41"/>
      <c r="BZ152" s="41"/>
      <c r="CA152" s="41"/>
      <c r="CB152" s="41"/>
      <c r="CC152" s="41"/>
      <c r="CD152" s="41"/>
      <c r="CE152" s="41"/>
      <c r="CF152" s="41"/>
      <c r="CG152" s="41"/>
      <c r="CH152" s="41"/>
      <c r="CI152" s="42"/>
      <c r="CJ152" s="40" t="s">
        <v>95</v>
      </c>
      <c r="CK152" s="41"/>
      <c r="CL152" s="41"/>
      <c r="CM152" s="41"/>
      <c r="CN152" s="41"/>
      <c r="CO152" s="41"/>
      <c r="CP152" s="41"/>
      <c r="CQ152" s="41"/>
      <c r="CR152" s="41"/>
      <c r="CS152" s="41"/>
      <c r="CT152" s="41"/>
      <c r="CU152" s="41"/>
      <c r="CV152" s="41"/>
      <c r="CW152" s="41"/>
      <c r="CX152" s="41"/>
      <c r="CY152" s="41"/>
      <c r="CZ152" s="41"/>
      <c r="DA152" s="42"/>
    </row>
    <row r="153" spans="1:105" x14ac:dyDescent="0.2">
      <c r="A153" s="38">
        <v>1</v>
      </c>
      <c r="B153" s="38"/>
      <c r="C153" s="38"/>
      <c r="D153" s="38"/>
      <c r="E153" s="38"/>
      <c r="F153" s="38"/>
      <c r="G153" s="38"/>
      <c r="H153" s="38">
        <v>2</v>
      </c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>
        <v>3</v>
      </c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>
        <v>4</v>
      </c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</row>
    <row r="154" spans="1:105" s="2" customFormat="1" ht="15" customHeight="1" x14ac:dyDescent="0.25">
      <c r="A154" s="32" t="s">
        <v>17</v>
      </c>
      <c r="B154" s="32"/>
      <c r="C154" s="32"/>
      <c r="D154" s="32"/>
      <c r="E154" s="32"/>
      <c r="F154" s="32"/>
      <c r="G154" s="32"/>
      <c r="H154" s="94" t="s">
        <v>127</v>
      </c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  <c r="BE154" s="65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  <c r="BQ154" s="65"/>
      <c r="BR154" s="65"/>
      <c r="BS154" s="66"/>
      <c r="BT154" s="34">
        <v>1</v>
      </c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1">
        <v>84000</v>
      </c>
      <c r="CK154" s="31"/>
      <c r="CL154" s="31"/>
      <c r="CM154" s="31"/>
      <c r="CN154" s="31"/>
      <c r="CO154" s="31"/>
      <c r="CP154" s="31"/>
      <c r="CQ154" s="31"/>
      <c r="CR154" s="31"/>
      <c r="CS154" s="31"/>
      <c r="CT154" s="31"/>
      <c r="CU154" s="31"/>
      <c r="CV154" s="31"/>
      <c r="CW154" s="31"/>
      <c r="CX154" s="31"/>
      <c r="CY154" s="31"/>
      <c r="CZ154" s="31"/>
      <c r="DA154" s="31"/>
    </row>
    <row r="155" spans="1:105" s="2" customFormat="1" ht="15" customHeight="1" x14ac:dyDescent="0.25">
      <c r="A155" s="32" t="s">
        <v>18</v>
      </c>
      <c r="B155" s="32"/>
      <c r="C155" s="32"/>
      <c r="D155" s="32"/>
      <c r="E155" s="32"/>
      <c r="F155" s="32"/>
      <c r="G155" s="32"/>
      <c r="H155" s="94" t="s">
        <v>128</v>
      </c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  <c r="BQ155" s="65"/>
      <c r="BR155" s="65"/>
      <c r="BS155" s="66"/>
      <c r="BT155" s="34">
        <v>1</v>
      </c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1">
        <v>17900</v>
      </c>
      <c r="CK155" s="31"/>
      <c r="CL155" s="31"/>
      <c r="CM155" s="31"/>
      <c r="CN155" s="31"/>
      <c r="CO155" s="31"/>
      <c r="CP155" s="31"/>
      <c r="CQ155" s="31"/>
      <c r="CR155" s="31"/>
      <c r="CS155" s="31"/>
      <c r="CT155" s="31"/>
      <c r="CU155" s="31"/>
      <c r="CV155" s="31"/>
      <c r="CW155" s="31"/>
      <c r="CX155" s="31"/>
      <c r="CY155" s="31"/>
      <c r="CZ155" s="31"/>
      <c r="DA155" s="31"/>
    </row>
    <row r="156" spans="1:105" s="2" customFormat="1" ht="15" customHeight="1" x14ac:dyDescent="0.25">
      <c r="A156" s="32" t="s">
        <v>19</v>
      </c>
      <c r="B156" s="32"/>
      <c r="C156" s="32"/>
      <c r="D156" s="32"/>
      <c r="E156" s="32"/>
      <c r="F156" s="32"/>
      <c r="G156" s="32"/>
      <c r="H156" s="94" t="s">
        <v>145</v>
      </c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  <c r="BI156" s="65"/>
      <c r="BJ156" s="65"/>
      <c r="BK156" s="65"/>
      <c r="BL156" s="65"/>
      <c r="BM156" s="65"/>
      <c r="BN156" s="65"/>
      <c r="BO156" s="65"/>
      <c r="BP156" s="65"/>
      <c r="BQ156" s="65"/>
      <c r="BR156" s="65"/>
      <c r="BS156" s="66"/>
      <c r="BT156" s="34">
        <v>1</v>
      </c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1">
        <v>5000</v>
      </c>
      <c r="CK156" s="31"/>
      <c r="CL156" s="31"/>
      <c r="CM156" s="31"/>
      <c r="CN156" s="31"/>
      <c r="CO156" s="31"/>
      <c r="CP156" s="31"/>
      <c r="CQ156" s="31"/>
      <c r="CR156" s="31"/>
      <c r="CS156" s="31"/>
      <c r="CT156" s="31"/>
      <c r="CU156" s="31"/>
      <c r="CV156" s="31"/>
      <c r="CW156" s="31"/>
      <c r="CX156" s="31"/>
      <c r="CY156" s="31"/>
      <c r="CZ156" s="31"/>
      <c r="DA156" s="31"/>
    </row>
    <row r="157" spans="1:105" s="2" customFormat="1" ht="15" customHeight="1" x14ac:dyDescent="0.25">
      <c r="A157" s="32" t="s">
        <v>23</v>
      </c>
      <c r="B157" s="32"/>
      <c r="C157" s="32"/>
      <c r="D157" s="32"/>
      <c r="E157" s="32"/>
      <c r="F157" s="32"/>
      <c r="G157" s="32"/>
      <c r="H157" s="94" t="s">
        <v>129</v>
      </c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  <c r="BI157" s="65"/>
      <c r="BJ157" s="65"/>
      <c r="BK157" s="65"/>
      <c r="BL157" s="65"/>
      <c r="BM157" s="65"/>
      <c r="BN157" s="65"/>
      <c r="BO157" s="65"/>
      <c r="BP157" s="65"/>
      <c r="BQ157" s="65"/>
      <c r="BR157" s="65"/>
      <c r="BS157" s="66"/>
      <c r="BT157" s="34">
        <v>1</v>
      </c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1">
        <v>102000</v>
      </c>
      <c r="CK157" s="31"/>
      <c r="CL157" s="31"/>
      <c r="CM157" s="31"/>
      <c r="CN157" s="31"/>
      <c r="CO157" s="31"/>
      <c r="CP157" s="31"/>
      <c r="CQ157" s="31"/>
      <c r="CR157" s="31"/>
      <c r="CS157" s="31"/>
      <c r="CT157" s="31"/>
      <c r="CU157" s="31"/>
      <c r="CV157" s="31"/>
      <c r="CW157" s="31"/>
      <c r="CX157" s="31"/>
      <c r="CY157" s="31"/>
      <c r="CZ157" s="31"/>
      <c r="DA157" s="31"/>
    </row>
    <row r="158" spans="1:105" s="2" customFormat="1" ht="15" customHeight="1" x14ac:dyDescent="0.25">
      <c r="A158" s="32" t="s">
        <v>120</v>
      </c>
      <c r="B158" s="32"/>
      <c r="C158" s="32"/>
      <c r="D158" s="32"/>
      <c r="E158" s="32"/>
      <c r="F158" s="32"/>
      <c r="G158" s="32"/>
      <c r="H158" s="94" t="s">
        <v>150</v>
      </c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  <c r="BI158" s="65"/>
      <c r="BJ158" s="65"/>
      <c r="BK158" s="65"/>
      <c r="BL158" s="65"/>
      <c r="BM158" s="65"/>
      <c r="BN158" s="65"/>
      <c r="BO158" s="65"/>
      <c r="BP158" s="65"/>
      <c r="BQ158" s="65"/>
      <c r="BR158" s="65"/>
      <c r="BS158" s="66"/>
      <c r="BT158" s="34">
        <v>1</v>
      </c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1">
        <v>0</v>
      </c>
      <c r="CK158" s="31"/>
      <c r="CL158" s="31"/>
      <c r="CM158" s="31"/>
      <c r="CN158" s="31"/>
      <c r="CO158" s="31"/>
      <c r="CP158" s="31"/>
      <c r="CQ158" s="31"/>
      <c r="CR158" s="31"/>
      <c r="CS158" s="31"/>
      <c r="CT158" s="31"/>
      <c r="CU158" s="31"/>
      <c r="CV158" s="31"/>
      <c r="CW158" s="31"/>
      <c r="CX158" s="31"/>
      <c r="CY158" s="31"/>
      <c r="CZ158" s="31"/>
      <c r="DA158" s="31"/>
    </row>
    <row r="159" spans="1:105" s="2" customFormat="1" ht="15" customHeight="1" x14ac:dyDescent="0.25">
      <c r="A159" s="32" t="s">
        <v>148</v>
      </c>
      <c r="B159" s="32"/>
      <c r="C159" s="32"/>
      <c r="D159" s="32"/>
      <c r="E159" s="32"/>
      <c r="F159" s="32"/>
      <c r="G159" s="32"/>
      <c r="H159" s="94" t="s">
        <v>151</v>
      </c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6"/>
      <c r="BT159" s="34">
        <v>1</v>
      </c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1">
        <v>0</v>
      </c>
      <c r="CK159" s="31"/>
      <c r="CL159" s="31"/>
      <c r="CM159" s="31"/>
      <c r="CN159" s="31"/>
      <c r="CO159" s="31"/>
      <c r="CP159" s="31"/>
      <c r="CQ159" s="31"/>
      <c r="CR159" s="31"/>
      <c r="CS159" s="31"/>
      <c r="CT159" s="31"/>
      <c r="CU159" s="31"/>
      <c r="CV159" s="31"/>
      <c r="CW159" s="31"/>
      <c r="CX159" s="31"/>
      <c r="CY159" s="31"/>
      <c r="CZ159" s="31"/>
      <c r="DA159" s="31"/>
    </row>
    <row r="160" spans="1:105" s="2" customFormat="1" ht="15" customHeight="1" x14ac:dyDescent="0.25">
      <c r="A160" s="32" t="s">
        <v>149</v>
      </c>
      <c r="B160" s="32"/>
      <c r="C160" s="32"/>
      <c r="D160" s="32"/>
      <c r="E160" s="32"/>
      <c r="F160" s="32"/>
      <c r="G160" s="32"/>
      <c r="H160" s="94" t="s">
        <v>154</v>
      </c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6"/>
      <c r="BT160" s="34">
        <v>1</v>
      </c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1">
        <v>0</v>
      </c>
      <c r="CK160" s="31"/>
      <c r="CL160" s="31"/>
      <c r="CM160" s="31"/>
      <c r="CN160" s="31"/>
      <c r="CO160" s="31"/>
      <c r="CP160" s="31"/>
      <c r="CQ160" s="31"/>
      <c r="CR160" s="31"/>
      <c r="CS160" s="31"/>
      <c r="CT160" s="31"/>
      <c r="CU160" s="31"/>
      <c r="CV160" s="31"/>
      <c r="CW160" s="31"/>
      <c r="CX160" s="31"/>
      <c r="CY160" s="31"/>
      <c r="CZ160" s="31"/>
      <c r="DA160" s="31"/>
    </row>
    <row r="161" spans="1:161" s="2" customFormat="1" ht="15" customHeight="1" x14ac:dyDescent="0.25">
      <c r="A161" s="32" t="s">
        <v>153</v>
      </c>
      <c r="B161" s="32"/>
      <c r="C161" s="32"/>
      <c r="D161" s="32"/>
      <c r="E161" s="32"/>
      <c r="F161" s="32"/>
      <c r="G161" s="32"/>
      <c r="H161" s="94" t="s">
        <v>152</v>
      </c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6"/>
      <c r="BT161" s="34">
        <v>1</v>
      </c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1">
        <v>2000</v>
      </c>
      <c r="CK161" s="31"/>
      <c r="CL161" s="31"/>
      <c r="CM161" s="31"/>
      <c r="CN161" s="31"/>
      <c r="CO161" s="31"/>
      <c r="CP161" s="31"/>
      <c r="CQ161" s="31"/>
      <c r="CR161" s="31"/>
      <c r="CS161" s="31"/>
      <c r="CT161" s="31"/>
      <c r="CU161" s="31"/>
      <c r="CV161" s="31"/>
      <c r="CW161" s="31"/>
      <c r="CX161" s="31"/>
      <c r="CY161" s="31"/>
      <c r="CZ161" s="31"/>
      <c r="DA161" s="31"/>
    </row>
    <row r="162" spans="1:161" s="2" customFormat="1" ht="15" customHeight="1" x14ac:dyDescent="0.25">
      <c r="A162" s="32" t="s">
        <v>174</v>
      </c>
      <c r="B162" s="32"/>
      <c r="C162" s="32"/>
      <c r="D162" s="32"/>
      <c r="E162" s="32"/>
      <c r="F162" s="32"/>
      <c r="G162" s="32"/>
      <c r="H162" s="94" t="s">
        <v>177</v>
      </c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6"/>
      <c r="BT162" s="34">
        <v>1</v>
      </c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1">
        <v>166000</v>
      </c>
      <c r="CK162" s="31"/>
      <c r="CL162" s="31"/>
      <c r="CM162" s="31"/>
      <c r="CN162" s="31"/>
      <c r="CO162" s="31"/>
      <c r="CP162" s="31"/>
      <c r="CQ162" s="31"/>
      <c r="CR162" s="31"/>
      <c r="CS162" s="31"/>
      <c r="CT162" s="31"/>
      <c r="CU162" s="31"/>
      <c r="CV162" s="31"/>
      <c r="CW162" s="31"/>
      <c r="CX162" s="31"/>
      <c r="CY162" s="31"/>
      <c r="CZ162" s="31"/>
      <c r="DA162" s="31"/>
    </row>
    <row r="163" spans="1:161" s="2" customFormat="1" ht="15" customHeight="1" x14ac:dyDescent="0.25">
      <c r="A163" s="32" t="s">
        <v>176</v>
      </c>
      <c r="B163" s="32"/>
      <c r="C163" s="32"/>
      <c r="D163" s="32"/>
      <c r="E163" s="32"/>
      <c r="F163" s="32"/>
      <c r="G163" s="32"/>
      <c r="H163" s="94" t="s">
        <v>175</v>
      </c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6"/>
      <c r="BT163" s="34">
        <v>1</v>
      </c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1">
        <v>0</v>
      </c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</row>
    <row r="164" spans="1:161" s="2" customFormat="1" ht="15" customHeight="1" x14ac:dyDescent="0.25">
      <c r="A164" s="32"/>
      <c r="B164" s="32"/>
      <c r="C164" s="32"/>
      <c r="D164" s="32"/>
      <c r="E164" s="32"/>
      <c r="F164" s="32"/>
      <c r="G164" s="32"/>
      <c r="H164" s="95" t="s">
        <v>15</v>
      </c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  <c r="AB164" s="96"/>
      <c r="AC164" s="96"/>
      <c r="AD164" s="96"/>
      <c r="AE164" s="96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96"/>
      <c r="BA164" s="96"/>
      <c r="BB164" s="96"/>
      <c r="BC164" s="96"/>
      <c r="BD164" s="96"/>
      <c r="BE164" s="96"/>
      <c r="BF164" s="96"/>
      <c r="BG164" s="96"/>
      <c r="BH164" s="96"/>
      <c r="BI164" s="96"/>
      <c r="BJ164" s="96"/>
      <c r="BK164" s="96"/>
      <c r="BL164" s="96"/>
      <c r="BM164" s="96"/>
      <c r="BN164" s="96"/>
      <c r="BO164" s="96"/>
      <c r="BP164" s="96"/>
      <c r="BQ164" s="96"/>
      <c r="BR164" s="96"/>
      <c r="BS164" s="97"/>
      <c r="BT164" s="34" t="s">
        <v>16</v>
      </c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1">
        <f>SUM(CJ154:DA163)</f>
        <v>376900</v>
      </c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</row>
    <row r="165" spans="1:161" s="2" customFormat="1" ht="12" customHeight="1" x14ac:dyDescent="0.25"/>
    <row r="166" spans="1:161" s="4" customFormat="1" ht="28.5" customHeight="1" x14ac:dyDescent="0.2">
      <c r="A166" s="48" t="s">
        <v>96</v>
      </c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</row>
    <row r="167" spans="1:161" s="2" customFormat="1" ht="10.5" customHeight="1" x14ac:dyDescent="0.25"/>
    <row r="168" spans="1:161" s="5" customFormat="1" ht="30" customHeight="1" x14ac:dyDescent="0.2">
      <c r="A168" s="40" t="s">
        <v>4</v>
      </c>
      <c r="B168" s="41"/>
      <c r="C168" s="41"/>
      <c r="D168" s="41"/>
      <c r="E168" s="41"/>
      <c r="F168" s="41"/>
      <c r="G168" s="42"/>
      <c r="H168" s="40" t="s">
        <v>64</v>
      </c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2"/>
      <c r="BD168" s="40" t="s">
        <v>86</v>
      </c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2"/>
      <c r="BT168" s="40" t="s">
        <v>97</v>
      </c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2"/>
      <c r="CJ168" s="40" t="s">
        <v>98</v>
      </c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2"/>
    </row>
    <row r="169" spans="1:161" s="6" customFormat="1" x14ac:dyDescent="0.2">
      <c r="A169" s="38"/>
      <c r="B169" s="38"/>
      <c r="C169" s="38"/>
      <c r="D169" s="38"/>
      <c r="E169" s="38"/>
      <c r="F169" s="38"/>
      <c r="G169" s="38"/>
      <c r="H169" s="38">
        <v>1</v>
      </c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>
        <v>2</v>
      </c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>
        <v>3</v>
      </c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>
        <v>4</v>
      </c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</row>
    <row r="170" spans="1:161" s="7" customFormat="1" ht="15" customHeight="1" x14ac:dyDescent="0.2">
      <c r="A170" s="32" t="s">
        <v>17</v>
      </c>
      <c r="B170" s="32"/>
      <c r="C170" s="32"/>
      <c r="D170" s="32"/>
      <c r="E170" s="32"/>
      <c r="F170" s="32"/>
      <c r="G170" s="32"/>
      <c r="H170" s="33" t="s">
        <v>130</v>
      </c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34">
        <v>483</v>
      </c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>
        <v>1500</v>
      </c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1">
        <f>724700</f>
        <v>724700</v>
      </c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</row>
    <row r="171" spans="1:161" s="7" customFormat="1" ht="15" customHeight="1" x14ac:dyDescent="0.2">
      <c r="A171" s="32" t="s">
        <v>18</v>
      </c>
      <c r="B171" s="32"/>
      <c r="C171" s="32"/>
      <c r="D171" s="32"/>
      <c r="E171" s="32"/>
      <c r="F171" s="32"/>
      <c r="G171" s="32"/>
      <c r="H171" s="33" t="s">
        <v>131</v>
      </c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33"/>
      <c r="AY171" s="33"/>
      <c r="AZ171" s="33"/>
      <c r="BA171" s="33"/>
      <c r="BB171" s="33"/>
      <c r="BC171" s="33"/>
      <c r="BD171" s="34">
        <v>1180</v>
      </c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>
        <v>55</v>
      </c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1">
        <v>65300</v>
      </c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</row>
    <row r="172" spans="1:161" s="7" customFormat="1" ht="15" customHeight="1" x14ac:dyDescent="0.2">
      <c r="A172" s="32" t="s">
        <v>19</v>
      </c>
      <c r="B172" s="32"/>
      <c r="C172" s="32"/>
      <c r="D172" s="32"/>
      <c r="E172" s="32"/>
      <c r="F172" s="32"/>
      <c r="G172" s="32"/>
      <c r="H172" s="33" t="s">
        <v>132</v>
      </c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33"/>
      <c r="AZ172" s="33"/>
      <c r="BA172" s="33"/>
      <c r="BB172" s="33"/>
      <c r="BC172" s="33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</row>
    <row r="173" spans="1:161" s="7" customFormat="1" ht="15" customHeight="1" x14ac:dyDescent="0.2">
      <c r="A173" s="32" t="s">
        <v>23</v>
      </c>
      <c r="B173" s="32"/>
      <c r="C173" s="32"/>
      <c r="D173" s="32"/>
      <c r="E173" s="32"/>
      <c r="F173" s="32"/>
      <c r="G173" s="32"/>
      <c r="H173" s="33" t="s">
        <v>137</v>
      </c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  <c r="AW173" s="33"/>
      <c r="AX173" s="33"/>
      <c r="AY173" s="33"/>
      <c r="AZ173" s="33"/>
      <c r="BA173" s="33"/>
      <c r="BB173" s="33"/>
      <c r="BC173" s="33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1">
        <v>5000</v>
      </c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</row>
    <row r="174" spans="1:161" s="7" customFormat="1" ht="15" customHeight="1" x14ac:dyDescent="0.2">
      <c r="A174" s="32"/>
      <c r="B174" s="32"/>
      <c r="C174" s="32"/>
      <c r="D174" s="32"/>
      <c r="E174" s="32"/>
      <c r="F174" s="32"/>
      <c r="G174" s="32"/>
      <c r="H174" s="44" t="s">
        <v>15</v>
      </c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X174" s="44"/>
      <c r="AY174" s="44"/>
      <c r="AZ174" s="44"/>
      <c r="BA174" s="44"/>
      <c r="BB174" s="44"/>
      <c r="BC174" s="45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 t="s">
        <v>16</v>
      </c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1">
        <f>CJ170+CJ171+CJ173</f>
        <v>795000</v>
      </c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</row>
    <row r="176" spans="1:161" s="4" customFormat="1" ht="24.75" customHeight="1" x14ac:dyDescent="0.2">
      <c r="A176" s="8" t="s">
        <v>133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46">
        <f>EO18+CJ27+CM54+CE78+CL107+CL126+CJ148+CJ164+CJ174+CJ67</f>
        <v>6242200</v>
      </c>
      <c r="BX176" s="47"/>
      <c r="BY176" s="47"/>
      <c r="BZ176" s="47"/>
      <c r="CA176" s="47"/>
      <c r="CB176" s="47"/>
      <c r="CC176" s="47"/>
      <c r="CD176" s="47"/>
      <c r="CE176" s="47"/>
      <c r="CF176" s="47"/>
      <c r="CG176" s="47"/>
      <c r="CH176" s="47"/>
      <c r="CI176" s="47"/>
      <c r="CJ176" s="47"/>
      <c r="CK176" s="47"/>
      <c r="CL176" s="47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</row>
    <row r="177" spans="1:105" ht="13.5" customHeight="1" x14ac:dyDescent="0.2">
      <c r="A177" s="35"/>
      <c r="B177" s="35"/>
      <c r="C177" s="35"/>
      <c r="D177" s="35"/>
      <c r="E177" s="35"/>
      <c r="F177" s="35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  <c r="AU177" s="36"/>
      <c r="AV177" s="36"/>
      <c r="AW177" s="36"/>
      <c r="AX177" s="36"/>
      <c r="AY177" s="36"/>
      <c r="AZ177" s="36"/>
      <c r="BA177" s="36"/>
      <c r="BB177" s="36"/>
      <c r="BC177" s="36"/>
      <c r="BD177" s="36"/>
      <c r="BE177" s="36"/>
      <c r="BF177" s="36"/>
      <c r="BG177" s="36"/>
      <c r="BH177" s="36"/>
      <c r="BI177" s="36"/>
      <c r="BJ177" s="36"/>
      <c r="BK177" s="36"/>
      <c r="BL177" s="36"/>
      <c r="BM177" s="36"/>
      <c r="BN177" s="36"/>
      <c r="BO177" s="36"/>
      <c r="BP177" s="36"/>
      <c r="BQ177" s="36"/>
      <c r="BR177" s="36"/>
      <c r="BS177" s="36"/>
      <c r="BT177" s="36"/>
      <c r="BU177" s="36"/>
      <c r="BV177" s="36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</row>
    <row r="178" spans="1:105" ht="13.5" customHeight="1" x14ac:dyDescent="0.2">
      <c r="A178" s="35"/>
      <c r="B178" s="35"/>
      <c r="C178" s="35"/>
      <c r="D178" s="35"/>
      <c r="E178" s="35"/>
      <c r="F178" s="35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1:105" ht="13.5" customHeight="1" x14ac:dyDescent="0.2">
      <c r="A179" s="35"/>
      <c r="B179" s="35"/>
      <c r="C179" s="35"/>
      <c r="D179" s="35"/>
      <c r="E179" s="35"/>
      <c r="F179" s="35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</sheetData>
  <mergeCells count="661">
    <mergeCell ref="A162:G162"/>
    <mergeCell ref="H161:BS161"/>
    <mergeCell ref="BT161:CI161"/>
    <mergeCell ref="CJ161:DA161"/>
    <mergeCell ref="H160:BS160"/>
    <mergeCell ref="BT160:CI160"/>
    <mergeCell ref="CJ160:DA160"/>
    <mergeCell ref="A145:G145"/>
    <mergeCell ref="H145:BC145"/>
    <mergeCell ref="BD145:BS145"/>
    <mergeCell ref="BT145:CI145"/>
    <mergeCell ref="CJ145:DA145"/>
    <mergeCell ref="A157:G157"/>
    <mergeCell ref="H157:BS157"/>
    <mergeCell ref="BT157:CI157"/>
    <mergeCell ref="CJ157:DA157"/>
    <mergeCell ref="A161:G161"/>
    <mergeCell ref="H162:BS162"/>
    <mergeCell ref="BT162:CI162"/>
    <mergeCell ref="CJ162:DA162"/>
    <mergeCell ref="A146:G146"/>
    <mergeCell ref="H146:BC146"/>
    <mergeCell ref="BD146:BS146"/>
    <mergeCell ref="BT146:CI146"/>
    <mergeCell ref="CJ172:DA172"/>
    <mergeCell ref="AV2:FE2"/>
    <mergeCell ref="CL120:DA120"/>
    <mergeCell ref="CL105:DA105"/>
    <mergeCell ref="BV122:CK122"/>
    <mergeCell ref="CL122:DA122"/>
    <mergeCell ref="BV106:CK106"/>
    <mergeCell ref="CL106:DA106"/>
    <mergeCell ref="AP106:BE106"/>
    <mergeCell ref="BF106:BU106"/>
    <mergeCell ref="AP105:BE105"/>
    <mergeCell ref="BF105:BU105"/>
    <mergeCell ref="BV105:CK105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105:G105"/>
    <mergeCell ref="H105:AO105"/>
    <mergeCell ref="A125:G125"/>
    <mergeCell ref="H125:AO125"/>
    <mergeCell ref="A172:G172"/>
    <mergeCell ref="H172:BC172"/>
    <mergeCell ref="BD172:BS172"/>
    <mergeCell ref="BT172:CI172"/>
    <mergeCell ref="BD169:BS169"/>
    <mergeCell ref="BT169:CI169"/>
    <mergeCell ref="BT171:CI171"/>
    <mergeCell ref="A163:G163"/>
    <mergeCell ref="A123:G123"/>
    <mergeCell ref="H123:AO123"/>
    <mergeCell ref="AP123:BE123"/>
    <mergeCell ref="BF123:BU123"/>
    <mergeCell ref="BV123:CK123"/>
    <mergeCell ref="A106:G106"/>
    <mergeCell ref="H106:AO106"/>
    <mergeCell ref="A155:G155"/>
    <mergeCell ref="H155:BS155"/>
    <mergeCell ref="BT155:CI155"/>
    <mergeCell ref="BD168:BS168"/>
    <mergeCell ref="BT168:CI168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Y17:AN17"/>
    <mergeCell ref="AO17:BE17"/>
    <mergeCell ref="BF17:BW17"/>
    <mergeCell ref="BX17:CP17"/>
    <mergeCell ref="CQ17:DH17"/>
    <mergeCell ref="DI17:DX17"/>
    <mergeCell ref="DY17:EN17"/>
    <mergeCell ref="CJ155:DA155"/>
    <mergeCell ref="H168:BC168"/>
    <mergeCell ref="BT143:CI143"/>
    <mergeCell ref="CJ143:DA143"/>
    <mergeCell ref="CL123:DA123"/>
    <mergeCell ref="AP125:BE125"/>
    <mergeCell ref="BF125:BU125"/>
    <mergeCell ref="BV125:CK125"/>
    <mergeCell ref="CL125:DA125"/>
    <mergeCell ref="BD76:BS76"/>
    <mergeCell ref="BT76:CD76"/>
    <mergeCell ref="CE76:DA76"/>
    <mergeCell ref="CE72:DA72"/>
    <mergeCell ref="CJ67:DA67"/>
    <mergeCell ref="CJ23:DA23"/>
    <mergeCell ref="CJ25:DA25"/>
    <mergeCell ref="CJ24:DA24"/>
    <mergeCell ref="A29:DA29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A75:G75"/>
    <mergeCell ref="H75:BC75"/>
    <mergeCell ref="BD75:BS75"/>
    <mergeCell ref="BT75:CD75"/>
    <mergeCell ref="CE75:DA75"/>
    <mergeCell ref="CJ169:DA169"/>
    <mergeCell ref="A166:DA166"/>
    <mergeCell ref="A168:G168"/>
    <mergeCell ref="A169:G169"/>
    <mergeCell ref="H169:BC169"/>
    <mergeCell ref="A122:G122"/>
    <mergeCell ref="H122:AO122"/>
    <mergeCell ref="AP122:BE122"/>
    <mergeCell ref="BF122:BU122"/>
    <mergeCell ref="A104:G104"/>
    <mergeCell ref="H104:AO104"/>
    <mergeCell ref="AP104:BE104"/>
    <mergeCell ref="BF104:BU104"/>
    <mergeCell ref="BV104:CK104"/>
    <mergeCell ref="CL104:DA104"/>
    <mergeCell ref="A121:G121"/>
    <mergeCell ref="H121:AO121"/>
    <mergeCell ref="AP121:BE121"/>
    <mergeCell ref="BF121:BU121"/>
    <mergeCell ref="A160:G160"/>
    <mergeCell ref="AV1:FE1"/>
    <mergeCell ref="A20:DZ20"/>
    <mergeCell ref="A174:G174"/>
    <mergeCell ref="H174:BC174"/>
    <mergeCell ref="BD174:BS174"/>
    <mergeCell ref="BT174:CI174"/>
    <mergeCell ref="CJ174:DA174"/>
    <mergeCell ref="A171:G171"/>
    <mergeCell ref="H171:BC171"/>
    <mergeCell ref="BD171:BS171"/>
    <mergeCell ref="CJ171:DA171"/>
    <mergeCell ref="A170:G170"/>
    <mergeCell ref="H170:BC170"/>
    <mergeCell ref="BD170:BS170"/>
    <mergeCell ref="BT170:CI170"/>
    <mergeCell ref="CJ170:DA170"/>
    <mergeCell ref="A74:G74"/>
    <mergeCell ref="H74:BC74"/>
    <mergeCell ref="BD74:BS74"/>
    <mergeCell ref="BT74:CD74"/>
    <mergeCell ref="CE74:DA74"/>
    <mergeCell ref="A76:G76"/>
    <mergeCell ref="H76:BC76"/>
    <mergeCell ref="CJ139:DA139"/>
    <mergeCell ref="A148:G148"/>
    <mergeCell ref="H148:BC148"/>
    <mergeCell ref="BD148:BS148"/>
    <mergeCell ref="BT148:CI148"/>
    <mergeCell ref="CJ148:DA148"/>
    <mergeCell ref="A147:G147"/>
    <mergeCell ref="H147:BC147"/>
    <mergeCell ref="BD147:BS147"/>
    <mergeCell ref="BT147:CI147"/>
    <mergeCell ref="CJ147:DA147"/>
    <mergeCell ref="A141:G141"/>
    <mergeCell ref="H141:BC141"/>
    <mergeCell ref="BD141:BS141"/>
    <mergeCell ref="BT141:CI141"/>
    <mergeCell ref="CJ141:DA141"/>
    <mergeCell ref="A142:G142"/>
    <mergeCell ref="H142:BC142"/>
    <mergeCell ref="BD142:BS142"/>
    <mergeCell ref="BT142:CI142"/>
    <mergeCell ref="CJ142:DA142"/>
    <mergeCell ref="A143:G143"/>
    <mergeCell ref="H143:BC143"/>
    <mergeCell ref="BD143:BS143"/>
    <mergeCell ref="CJ134:DA134"/>
    <mergeCell ref="A140:G140"/>
    <mergeCell ref="H140:BC140"/>
    <mergeCell ref="BD140:BS140"/>
    <mergeCell ref="BT140:CI140"/>
    <mergeCell ref="CJ140:DA140"/>
    <mergeCell ref="CJ138:DA138"/>
    <mergeCell ref="CJ133:DA133"/>
    <mergeCell ref="A132:G132"/>
    <mergeCell ref="H132:BC132"/>
    <mergeCell ref="BD132:BS132"/>
    <mergeCell ref="BT132:CI132"/>
    <mergeCell ref="CJ132:DA132"/>
    <mergeCell ref="A139:G139"/>
    <mergeCell ref="H139:BC139"/>
    <mergeCell ref="BD139:BS139"/>
    <mergeCell ref="BT139:CI139"/>
    <mergeCell ref="A134:G134"/>
    <mergeCell ref="H134:BC134"/>
    <mergeCell ref="BD134:BS134"/>
    <mergeCell ref="BT134:CI134"/>
    <mergeCell ref="A136:DA136"/>
    <mergeCell ref="A138:G138"/>
    <mergeCell ref="A133:G133"/>
    <mergeCell ref="H133:BC133"/>
    <mergeCell ref="BD133:BS133"/>
    <mergeCell ref="BT133:CI133"/>
    <mergeCell ref="H130:BC130"/>
    <mergeCell ref="BD130:BS130"/>
    <mergeCell ref="BT130:CI130"/>
    <mergeCell ref="A130:G130"/>
    <mergeCell ref="H138:BC138"/>
    <mergeCell ref="BD138:BS138"/>
    <mergeCell ref="BT138:CI138"/>
    <mergeCell ref="CJ130:DA130"/>
    <mergeCell ref="AP124:BE124"/>
    <mergeCell ref="BF124:BU124"/>
    <mergeCell ref="BV124:CK124"/>
    <mergeCell ref="A131:G131"/>
    <mergeCell ref="H131:BC131"/>
    <mergeCell ref="BD131:BS131"/>
    <mergeCell ref="BT131:CI131"/>
    <mergeCell ref="CJ131:DA131"/>
    <mergeCell ref="A128:DA128"/>
    <mergeCell ref="CL124:DA124"/>
    <mergeCell ref="A126:G126"/>
    <mergeCell ref="H126:AO126"/>
    <mergeCell ref="AP126:BE126"/>
    <mergeCell ref="BF126:BU126"/>
    <mergeCell ref="BV126:CK126"/>
    <mergeCell ref="CL126:DA126"/>
    <mergeCell ref="A124:G124"/>
    <mergeCell ref="H124:AO124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CL121:DA121"/>
    <mergeCell ref="A120:G120"/>
    <mergeCell ref="H120:AO120"/>
    <mergeCell ref="AP120:BE120"/>
    <mergeCell ref="BF120:BU120"/>
    <mergeCell ref="BV120:CK120"/>
    <mergeCell ref="H119:AO119"/>
    <mergeCell ref="AP119:BE119"/>
    <mergeCell ref="BF119:BU119"/>
    <mergeCell ref="BV119:CK119"/>
    <mergeCell ref="BT114:CI114"/>
    <mergeCell ref="CJ114:DA114"/>
    <mergeCell ref="A117:DA117"/>
    <mergeCell ref="A119:G119"/>
    <mergeCell ref="CL119:DA119"/>
    <mergeCell ref="BV121:CK121"/>
    <mergeCell ref="A113:G113"/>
    <mergeCell ref="H113:BC113"/>
    <mergeCell ref="BD113:BS113"/>
    <mergeCell ref="BT113:CI113"/>
    <mergeCell ref="CJ113:DA113"/>
    <mergeCell ref="A112:G112"/>
    <mergeCell ref="H112:BC112"/>
    <mergeCell ref="BD112:BS112"/>
    <mergeCell ref="BT112:CI112"/>
    <mergeCell ref="CJ112:DA112"/>
    <mergeCell ref="CL107:DA107"/>
    <mergeCell ref="A109:DA109"/>
    <mergeCell ref="A111:G111"/>
    <mergeCell ref="H111:BC111"/>
    <mergeCell ref="BD111:BS111"/>
    <mergeCell ref="BT111:CI111"/>
    <mergeCell ref="CJ111:DA111"/>
    <mergeCell ref="A107:G107"/>
    <mergeCell ref="H107:AO107"/>
    <mergeCell ref="AP107:BE107"/>
    <mergeCell ref="BF107:BU107"/>
    <mergeCell ref="BV107:CK107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0:DA100"/>
    <mergeCell ref="A101:G101"/>
    <mergeCell ref="H101:AO101"/>
    <mergeCell ref="AP101:BE101"/>
    <mergeCell ref="BF101:BU101"/>
    <mergeCell ref="BV101:CK101"/>
    <mergeCell ref="CL101:DA101"/>
    <mergeCell ref="A100:G100"/>
    <mergeCell ref="H100:AO100"/>
    <mergeCell ref="AP100:BE100"/>
    <mergeCell ref="BF100:BU100"/>
    <mergeCell ref="BV100:CK100"/>
    <mergeCell ref="A96:DA96"/>
    <mergeCell ref="A93:G93"/>
    <mergeCell ref="H93:BC93"/>
    <mergeCell ref="BD93:BS93"/>
    <mergeCell ref="BT93:CI93"/>
    <mergeCell ref="CJ93:DA93"/>
    <mergeCell ref="A98:DA98"/>
    <mergeCell ref="A94:G94"/>
    <mergeCell ref="H94:BC94"/>
    <mergeCell ref="BD94:BS94"/>
    <mergeCell ref="BT94:CI94"/>
    <mergeCell ref="CJ94:DA94"/>
    <mergeCell ref="A92:G92"/>
    <mergeCell ref="H92:BC92"/>
    <mergeCell ref="BD92:BS92"/>
    <mergeCell ref="BT92:CI92"/>
    <mergeCell ref="CJ92:DA92"/>
    <mergeCell ref="A91:G91"/>
    <mergeCell ref="H91:BC91"/>
    <mergeCell ref="BD91:BS91"/>
    <mergeCell ref="BT91:CI91"/>
    <mergeCell ref="CJ91:DA91"/>
    <mergeCell ref="A88:DA88"/>
    <mergeCell ref="A90:G90"/>
    <mergeCell ref="H90:BC90"/>
    <mergeCell ref="BD90:BS90"/>
    <mergeCell ref="BT90:CI90"/>
    <mergeCell ref="CJ90:DA90"/>
    <mergeCell ref="A86:G86"/>
    <mergeCell ref="H86:BC86"/>
    <mergeCell ref="BD86:BS86"/>
    <mergeCell ref="BT86:CI86"/>
    <mergeCell ref="CJ86:DA86"/>
    <mergeCell ref="A85:G85"/>
    <mergeCell ref="H85:BC85"/>
    <mergeCell ref="BD85:BS85"/>
    <mergeCell ref="BT85:CI85"/>
    <mergeCell ref="CJ85:DA85"/>
    <mergeCell ref="A84:G84"/>
    <mergeCell ref="H84:BC84"/>
    <mergeCell ref="BD84:BS84"/>
    <mergeCell ref="BT84:CI84"/>
    <mergeCell ref="CJ84:DA84"/>
    <mergeCell ref="A83:G83"/>
    <mergeCell ref="H83:BC83"/>
    <mergeCell ref="BD83:BS83"/>
    <mergeCell ref="BT83:CI83"/>
    <mergeCell ref="CJ83:DA83"/>
    <mergeCell ref="A80:DA80"/>
    <mergeCell ref="A82:G82"/>
    <mergeCell ref="H82:BC82"/>
    <mergeCell ref="BD82:BS82"/>
    <mergeCell ref="BT82:CI82"/>
    <mergeCell ref="CJ82:DA82"/>
    <mergeCell ref="A78:G78"/>
    <mergeCell ref="H78:BC78"/>
    <mergeCell ref="BD78:BS78"/>
    <mergeCell ref="BT78:CD78"/>
    <mergeCell ref="CE78:DA78"/>
    <mergeCell ref="A77:G77"/>
    <mergeCell ref="H77:BC77"/>
    <mergeCell ref="BD77:BS77"/>
    <mergeCell ref="BT77:CD77"/>
    <mergeCell ref="CE77:DA77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BX15:CP15"/>
    <mergeCell ref="CJ173:DA173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3:X13"/>
    <mergeCell ref="Y13:AN13"/>
    <mergeCell ref="AO13:BE13"/>
    <mergeCell ref="BF13:BW13"/>
    <mergeCell ref="BX13:CP13"/>
    <mergeCell ref="A22:F22"/>
    <mergeCell ref="G22:AD22"/>
    <mergeCell ref="BW176:CL176"/>
    <mergeCell ref="A173:G173"/>
    <mergeCell ref="CJ22:DA22"/>
    <mergeCell ref="CJ33:DA33"/>
    <mergeCell ref="A32:F32"/>
    <mergeCell ref="G32:AD32"/>
    <mergeCell ref="AE32:AY32"/>
    <mergeCell ref="AZ32:BQ32"/>
    <mergeCell ref="BR32:CI32"/>
    <mergeCell ref="H173:BC173"/>
    <mergeCell ref="BD173:BS173"/>
    <mergeCell ref="BT173:CI173"/>
    <mergeCell ref="AE22:BC22"/>
    <mergeCell ref="BD22:BS22"/>
    <mergeCell ref="BT22:CI22"/>
    <mergeCell ref="AO15:BE15"/>
    <mergeCell ref="BF15:BW15"/>
    <mergeCell ref="A179:F179"/>
    <mergeCell ref="G179:BV179"/>
    <mergeCell ref="BW179:CL179"/>
    <mergeCell ref="BW177:CL177"/>
    <mergeCell ref="A177:F177"/>
    <mergeCell ref="G177:BV177"/>
    <mergeCell ref="A153:G153"/>
    <mergeCell ref="H153:BS153"/>
    <mergeCell ref="BT153:CI153"/>
    <mergeCell ref="CJ153:DA153"/>
    <mergeCell ref="CJ168:DA168"/>
    <mergeCell ref="H163:BS163"/>
    <mergeCell ref="BT163:CI163"/>
    <mergeCell ref="CJ163:DA163"/>
    <mergeCell ref="A164:G164"/>
    <mergeCell ref="H164:BS164"/>
    <mergeCell ref="BT164:CI164"/>
    <mergeCell ref="CJ164:DA164"/>
    <mergeCell ref="A154:G154"/>
    <mergeCell ref="H154:BS154"/>
    <mergeCell ref="BT154:CI154"/>
    <mergeCell ref="CJ154:DA154"/>
    <mergeCell ref="A156:G156"/>
    <mergeCell ref="H156:BS156"/>
    <mergeCell ref="CJ146:DA146"/>
    <mergeCell ref="A144:G144"/>
    <mergeCell ref="H144:BC144"/>
    <mergeCell ref="BD144:BS144"/>
    <mergeCell ref="BT144:CI144"/>
    <mergeCell ref="CJ144:DA144"/>
    <mergeCell ref="A178:F178"/>
    <mergeCell ref="G178:BV178"/>
    <mergeCell ref="BW178:CL178"/>
    <mergeCell ref="A150:DA150"/>
    <mergeCell ref="A152:G152"/>
    <mergeCell ref="H152:BS152"/>
    <mergeCell ref="BT152:CI152"/>
    <mergeCell ref="CJ152:DA152"/>
    <mergeCell ref="BT156:CI156"/>
    <mergeCell ref="CJ156:DA156"/>
    <mergeCell ref="A158:G158"/>
    <mergeCell ref="H158:BS158"/>
    <mergeCell ref="BT158:CI158"/>
    <mergeCell ref="CJ158:DA158"/>
    <mergeCell ref="A159:G159"/>
    <mergeCell ref="H159:BS159"/>
    <mergeCell ref="BT159:CI159"/>
    <mergeCell ref="CJ159:DA159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07"/>
  <sheetViews>
    <sheetView topLeftCell="A64" zoomScaleNormal="100" zoomScaleSheetLayoutView="100" workbookViewId="0">
      <selection activeCell="CJ102" sqref="CJ102:DA102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98" t="s">
        <v>134</v>
      </c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8"/>
      <c r="DJ1" s="98"/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  <c r="FC1" s="98"/>
      <c r="FD1" s="98"/>
      <c r="FE1" s="98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</row>
    <row r="3" spans="1:161" s="3" customFormat="1" ht="15.75" x14ac:dyDescent="0.25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</row>
    <row r="4" spans="1:161" s="2" customFormat="1" ht="15" x14ac:dyDescent="0.25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</row>
    <row r="5" spans="1:161" s="2" customFormat="1" ht="15" x14ac:dyDescent="0.25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</row>
    <row r="6" spans="1:161" s="5" customFormat="1" ht="13.5" customHeight="1" x14ac:dyDescent="0.2">
      <c r="A6" s="40" t="s">
        <v>4</v>
      </c>
      <c r="B6" s="41"/>
      <c r="C6" s="41"/>
      <c r="D6" s="41"/>
      <c r="E6" s="41"/>
      <c r="F6" s="42"/>
      <c r="G6" s="40" t="s">
        <v>5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0" t="s">
        <v>6</v>
      </c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2"/>
      <c r="AO6" s="60" t="s">
        <v>7</v>
      </c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2"/>
      <c r="DI6" s="40" t="s">
        <v>8</v>
      </c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2"/>
      <c r="DY6" s="40" t="s">
        <v>103</v>
      </c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2"/>
      <c r="EO6" s="40" t="s">
        <v>9</v>
      </c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2"/>
    </row>
    <row r="7" spans="1:161" s="5" customFormat="1" ht="13.5" customHeight="1" x14ac:dyDescent="0.2">
      <c r="A7" s="55"/>
      <c r="B7" s="56"/>
      <c r="C7" s="56"/>
      <c r="D7" s="56"/>
      <c r="E7" s="56"/>
      <c r="F7" s="57"/>
      <c r="G7" s="55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7"/>
      <c r="Y7" s="55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7"/>
      <c r="AO7" s="40" t="s">
        <v>10</v>
      </c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2"/>
      <c r="BF7" s="60" t="s">
        <v>11</v>
      </c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2"/>
      <c r="DI7" s="55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  <c r="DY7" s="55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7"/>
      <c r="EO7" s="55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7"/>
    </row>
    <row r="8" spans="1:161" s="5" customFormat="1" ht="39.75" customHeight="1" x14ac:dyDescent="0.2">
      <c r="A8" s="49"/>
      <c r="B8" s="50"/>
      <c r="C8" s="50"/>
      <c r="D8" s="50"/>
      <c r="E8" s="50"/>
      <c r="F8" s="51"/>
      <c r="G8" s="49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1"/>
      <c r="Y8" s="49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1"/>
      <c r="AO8" s="49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1"/>
      <c r="BF8" s="58" t="s">
        <v>12</v>
      </c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 t="s">
        <v>13</v>
      </c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 t="s">
        <v>14</v>
      </c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49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1"/>
      <c r="DY8" s="49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1"/>
      <c r="EO8" s="49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1"/>
    </row>
    <row r="9" spans="1:161" s="6" customFormat="1" x14ac:dyDescent="0.2">
      <c r="A9" s="38">
        <v>1</v>
      </c>
      <c r="B9" s="38"/>
      <c r="C9" s="38"/>
      <c r="D9" s="38"/>
      <c r="E9" s="38"/>
      <c r="F9" s="38"/>
      <c r="G9" s="38">
        <v>2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>
        <v>3</v>
      </c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>
        <v>4</v>
      </c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>
        <v>5</v>
      </c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>
        <v>6</v>
      </c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>
        <v>7</v>
      </c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>
        <v>8</v>
      </c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>
        <v>9</v>
      </c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>
        <v>10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</row>
    <row r="10" spans="1:161" s="7" customFormat="1" ht="15" customHeight="1" x14ac:dyDescent="0.2">
      <c r="A10" s="52" t="s">
        <v>104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4"/>
    </row>
    <row r="11" spans="1:161" s="7" customFormat="1" ht="15" customHeight="1" x14ac:dyDescent="0.2">
      <c r="A11" s="32" t="s">
        <v>17</v>
      </c>
      <c r="B11" s="32"/>
      <c r="C11" s="32"/>
      <c r="D11" s="32"/>
      <c r="E11" s="32"/>
      <c r="F11" s="32"/>
      <c r="G11" s="33" t="s">
        <v>20</v>
      </c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</row>
    <row r="12" spans="1:161" s="7" customFormat="1" ht="15" customHeight="1" x14ac:dyDescent="0.2">
      <c r="A12" s="32" t="s">
        <v>18</v>
      </c>
      <c r="B12" s="32"/>
      <c r="C12" s="32"/>
      <c r="D12" s="32"/>
      <c r="E12" s="32"/>
      <c r="F12" s="32"/>
      <c r="G12" s="33" t="s">
        <v>21</v>
      </c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4">
        <v>2.5</v>
      </c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>
        <f>BF12+CQ12</f>
        <v>11398</v>
      </c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>
        <v>6625</v>
      </c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>
        <v>4773</v>
      </c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>
        <v>1.7</v>
      </c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1">
        <f>AO12*Y12*DY12*12</f>
        <v>581298</v>
      </c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</row>
    <row r="13" spans="1:161" s="7" customFormat="1" ht="27.75" customHeight="1" x14ac:dyDescent="0.2">
      <c r="A13" s="32" t="s">
        <v>19</v>
      </c>
      <c r="B13" s="32"/>
      <c r="C13" s="32"/>
      <c r="D13" s="32"/>
      <c r="E13" s="32"/>
      <c r="F13" s="32"/>
      <c r="G13" s="33" t="s">
        <v>22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4">
        <v>1.5</v>
      </c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>
        <f>BF13+CQ13</f>
        <v>22432</v>
      </c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>
        <v>8630</v>
      </c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>
        <v>13802</v>
      </c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>
        <v>1.7</v>
      </c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1">
        <f>AO13*Y13*DY13*12-17.2</f>
        <v>686402</v>
      </c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</row>
    <row r="14" spans="1:161" s="7" customFormat="1" ht="24" customHeight="1" x14ac:dyDescent="0.2">
      <c r="A14" s="32" t="s">
        <v>23</v>
      </c>
      <c r="B14" s="32"/>
      <c r="C14" s="32"/>
      <c r="D14" s="32"/>
      <c r="E14" s="32"/>
      <c r="F14" s="32"/>
      <c r="G14" s="33" t="s">
        <v>24</v>
      </c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4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</row>
    <row r="15" spans="1:161" s="7" customFormat="1" ht="15" customHeight="1" x14ac:dyDescent="0.2">
      <c r="A15" s="43" t="s">
        <v>106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5"/>
      <c r="Y15" s="34" t="s">
        <v>16</v>
      </c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 t="s">
        <v>16</v>
      </c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 t="s">
        <v>16</v>
      </c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 t="s">
        <v>16</v>
      </c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 t="s">
        <v>16</v>
      </c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 t="s">
        <v>16</v>
      </c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1">
        <f>EO12+EO13+EO14</f>
        <v>1267700</v>
      </c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</row>
    <row r="16" spans="1:161" s="7" customFormat="1" ht="15" customHeight="1" x14ac:dyDescent="0.2">
      <c r="A16" s="52" t="s">
        <v>105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4"/>
    </row>
    <row r="17" spans="1:161" s="7" customFormat="1" ht="15" customHeight="1" x14ac:dyDescent="0.2">
      <c r="A17" s="32" t="s">
        <v>17</v>
      </c>
      <c r="B17" s="32"/>
      <c r="C17" s="32"/>
      <c r="D17" s="32"/>
      <c r="E17" s="32"/>
      <c r="F17" s="32"/>
      <c r="G17" s="33" t="s">
        <v>20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4">
        <v>3</v>
      </c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>
        <f>BF17+CQ17</f>
        <v>24519</v>
      </c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>
        <v>16735</v>
      </c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>
        <v>7784</v>
      </c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>
        <v>1.7</v>
      </c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1">
        <f>AO17*Y17*DY17*12-36.4</f>
        <v>1500526.4</v>
      </c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</row>
    <row r="18" spans="1:161" s="7" customFormat="1" ht="15" customHeight="1" x14ac:dyDescent="0.2">
      <c r="A18" s="32" t="s">
        <v>18</v>
      </c>
      <c r="B18" s="32"/>
      <c r="C18" s="32"/>
      <c r="D18" s="32"/>
      <c r="E18" s="32"/>
      <c r="F18" s="32"/>
      <c r="G18" s="33" t="s">
        <v>21</v>
      </c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4">
        <v>2</v>
      </c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>
        <f>BF18+CQ18</f>
        <v>13890</v>
      </c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>
        <v>8263</v>
      </c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>
        <v>5627</v>
      </c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>
        <v>1.7</v>
      </c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1">
        <f>AO18*Y18*DY18*12</f>
        <v>566712</v>
      </c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</row>
    <row r="19" spans="1:161" s="7" customFormat="1" ht="27.75" customHeight="1" x14ac:dyDescent="0.2">
      <c r="A19" s="32" t="s">
        <v>19</v>
      </c>
      <c r="B19" s="32"/>
      <c r="C19" s="32"/>
      <c r="D19" s="32"/>
      <c r="E19" s="32"/>
      <c r="F19" s="32"/>
      <c r="G19" s="33" t="s">
        <v>22</v>
      </c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4">
        <v>12</v>
      </c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>
        <f>BF19+BX19+CQ19</f>
        <v>23047</v>
      </c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>
        <v>11257</v>
      </c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>
        <v>1896</v>
      </c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>
        <v>9894</v>
      </c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>
        <v>20</v>
      </c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>
        <v>1.7</v>
      </c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1">
        <f>Y19*AO19*12*1.7</f>
        <v>5641905.5999999996</v>
      </c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</row>
    <row r="20" spans="1:161" s="7" customFormat="1" ht="24" customHeight="1" x14ac:dyDescent="0.2">
      <c r="A20" s="32" t="s">
        <v>23</v>
      </c>
      <c r="B20" s="32"/>
      <c r="C20" s="32"/>
      <c r="D20" s="32"/>
      <c r="E20" s="32"/>
      <c r="F20" s="32"/>
      <c r="G20" s="33" t="s">
        <v>24</v>
      </c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4">
        <v>1</v>
      </c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>
        <f>BF20+CQ20</f>
        <v>13890</v>
      </c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>
        <v>8212</v>
      </c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>
        <v>5678</v>
      </c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>
        <v>1.7</v>
      </c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1">
        <f>AO20*DY20*12</f>
        <v>283356</v>
      </c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</row>
    <row r="21" spans="1:161" s="7" customFormat="1" ht="15" customHeight="1" x14ac:dyDescent="0.2">
      <c r="A21" s="43" t="s">
        <v>107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5"/>
      <c r="Y21" s="34" t="s">
        <v>16</v>
      </c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 t="s">
        <v>16</v>
      </c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 t="s">
        <v>16</v>
      </c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 t="s">
        <v>16</v>
      </c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 t="s">
        <v>16</v>
      </c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 t="s">
        <v>16</v>
      </c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1">
        <f>EO17+EO18+EO19+EO20</f>
        <v>7992500</v>
      </c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</row>
    <row r="22" spans="1:161" s="7" customFormat="1" ht="15" customHeight="1" x14ac:dyDescent="0.2">
      <c r="A22" s="43" t="s">
        <v>108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5"/>
      <c r="Y22" s="34" t="s">
        <v>16</v>
      </c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 t="s">
        <v>16</v>
      </c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 t="s">
        <v>16</v>
      </c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 t="s">
        <v>16</v>
      </c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 t="s">
        <v>16</v>
      </c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 t="s">
        <v>16</v>
      </c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1">
        <f>EO21+EO15</f>
        <v>9260200</v>
      </c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</row>
    <row r="24" spans="1:161" s="4" customFormat="1" ht="14.25" x14ac:dyDescent="0.2">
      <c r="A24" s="39" t="s">
        <v>25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40" t="s">
        <v>4</v>
      </c>
      <c r="B26" s="41"/>
      <c r="C26" s="41"/>
      <c r="D26" s="41"/>
      <c r="E26" s="41"/>
      <c r="F26" s="42"/>
      <c r="G26" s="40" t="s">
        <v>26</v>
      </c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2"/>
      <c r="AE26" s="40" t="s">
        <v>27</v>
      </c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2"/>
      <c r="BD26" s="40" t="s">
        <v>28</v>
      </c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2"/>
      <c r="BT26" s="40" t="s">
        <v>29</v>
      </c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2"/>
      <c r="CJ26" s="40" t="s">
        <v>30</v>
      </c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2"/>
    </row>
    <row r="27" spans="1:161" s="6" customFormat="1" x14ac:dyDescent="0.2">
      <c r="A27" s="38">
        <v>1</v>
      </c>
      <c r="B27" s="38"/>
      <c r="C27" s="38"/>
      <c r="D27" s="38"/>
      <c r="E27" s="38"/>
      <c r="F27" s="38"/>
      <c r="G27" s="38">
        <v>2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>
        <v>3</v>
      </c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>
        <v>4</v>
      </c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>
        <v>5</v>
      </c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>
        <v>6</v>
      </c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</row>
    <row r="28" spans="1:161" s="7" customFormat="1" ht="15" customHeight="1" x14ac:dyDescent="0.2">
      <c r="A28" s="32" t="s">
        <v>17</v>
      </c>
      <c r="B28" s="32"/>
      <c r="C28" s="32"/>
      <c r="D28" s="32"/>
      <c r="E28" s="32"/>
      <c r="F28" s="32"/>
      <c r="G28" s="33" t="s">
        <v>109</v>
      </c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4">
        <v>1250</v>
      </c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>
        <v>2</v>
      </c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1">
        <v>2000</v>
      </c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</row>
    <row r="29" spans="1:161" s="7" customFormat="1" ht="15" customHeight="1" x14ac:dyDescent="0.2">
      <c r="A29" s="32" t="s">
        <v>18</v>
      </c>
      <c r="B29" s="32"/>
      <c r="C29" s="32"/>
      <c r="D29" s="32"/>
      <c r="E29" s="32"/>
      <c r="F29" s="32"/>
      <c r="G29" s="33" t="s">
        <v>111</v>
      </c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</row>
    <row r="30" spans="1:161" s="7" customFormat="1" ht="15" customHeight="1" x14ac:dyDescent="0.2">
      <c r="A30" s="32" t="s">
        <v>19</v>
      </c>
      <c r="B30" s="32"/>
      <c r="C30" s="32"/>
      <c r="D30" s="32"/>
      <c r="E30" s="32"/>
      <c r="F30" s="32"/>
      <c r="G30" s="33" t="s">
        <v>110</v>
      </c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4">
        <v>1500</v>
      </c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>
        <v>2</v>
      </c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1">
        <v>3000</v>
      </c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</row>
    <row r="31" spans="1:161" s="7" customFormat="1" ht="15" customHeight="1" x14ac:dyDescent="0.2">
      <c r="A31" s="32"/>
      <c r="B31" s="32"/>
      <c r="C31" s="32"/>
      <c r="D31" s="32"/>
      <c r="E31" s="32"/>
      <c r="F31" s="32"/>
      <c r="G31" s="44" t="s">
        <v>15</v>
      </c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5"/>
      <c r="AE31" s="34" t="s">
        <v>16</v>
      </c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 t="s">
        <v>16</v>
      </c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 t="s">
        <v>16</v>
      </c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1">
        <f>CJ28+CJ30</f>
        <v>5000</v>
      </c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</row>
    <row r="32" spans="1:161" s="2" customFormat="1" ht="12" customHeight="1" x14ac:dyDescent="0.25"/>
    <row r="33" spans="1:105" s="4" customFormat="1" ht="14.25" x14ac:dyDescent="0.2">
      <c r="A33" s="39" t="s">
        <v>31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</row>
    <row r="34" spans="1:105" s="2" customFormat="1" ht="10.5" customHeight="1" x14ac:dyDescent="0.25"/>
    <row r="35" spans="1:105" s="5" customFormat="1" ht="55.5" customHeight="1" x14ac:dyDescent="0.2">
      <c r="A35" s="40" t="s">
        <v>4</v>
      </c>
      <c r="B35" s="41"/>
      <c r="C35" s="41"/>
      <c r="D35" s="41"/>
      <c r="E35" s="41"/>
      <c r="F35" s="42"/>
      <c r="G35" s="40" t="s">
        <v>26</v>
      </c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2"/>
      <c r="AE35" s="40" t="s">
        <v>32</v>
      </c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2"/>
      <c r="AZ35" s="40" t="s">
        <v>33</v>
      </c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2"/>
      <c r="BR35" s="40" t="s">
        <v>34</v>
      </c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2"/>
      <c r="CJ35" s="40" t="s">
        <v>30</v>
      </c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2"/>
    </row>
    <row r="36" spans="1:105" s="6" customFormat="1" x14ac:dyDescent="0.2">
      <c r="A36" s="38">
        <v>1</v>
      </c>
      <c r="B36" s="38"/>
      <c r="C36" s="38"/>
      <c r="D36" s="38"/>
      <c r="E36" s="38"/>
      <c r="F36" s="38"/>
      <c r="G36" s="38">
        <v>2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>
        <v>3</v>
      </c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>
        <v>4</v>
      </c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>
        <v>5</v>
      </c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>
        <v>6</v>
      </c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</row>
    <row r="37" spans="1:105" s="7" customFormat="1" ht="15" customHeight="1" x14ac:dyDescent="0.2">
      <c r="A37" s="32"/>
      <c r="B37" s="32"/>
      <c r="C37" s="32"/>
      <c r="D37" s="32"/>
      <c r="E37" s="32"/>
      <c r="F37" s="32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</row>
    <row r="38" spans="1:105" s="7" customFormat="1" ht="15" customHeight="1" x14ac:dyDescent="0.2">
      <c r="A38" s="32"/>
      <c r="B38" s="32"/>
      <c r="C38" s="32"/>
      <c r="D38" s="32"/>
      <c r="E38" s="32"/>
      <c r="F38" s="32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</row>
    <row r="39" spans="1:105" s="7" customFormat="1" ht="15" customHeight="1" x14ac:dyDescent="0.2">
      <c r="A39" s="32"/>
      <c r="B39" s="32"/>
      <c r="C39" s="32"/>
      <c r="D39" s="32"/>
      <c r="E39" s="32"/>
      <c r="F39" s="32"/>
      <c r="G39" s="44" t="s">
        <v>15</v>
      </c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5"/>
      <c r="AE39" s="34" t="s">
        <v>16</v>
      </c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 t="s">
        <v>16</v>
      </c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 t="s">
        <v>16</v>
      </c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48" t="s">
        <v>35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</row>
    <row r="44" spans="1:105" s="2" customFormat="1" ht="10.5" customHeight="1" x14ac:dyDescent="0.25"/>
    <row r="45" spans="1:105" s="2" customFormat="1" ht="55.5" customHeight="1" x14ac:dyDescent="0.25">
      <c r="A45" s="40" t="s">
        <v>4</v>
      </c>
      <c r="B45" s="41"/>
      <c r="C45" s="41"/>
      <c r="D45" s="41"/>
      <c r="E45" s="41"/>
      <c r="F45" s="42"/>
      <c r="G45" s="40" t="s">
        <v>36</v>
      </c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2"/>
      <c r="BW45" s="40" t="s">
        <v>37</v>
      </c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2"/>
      <c r="CM45" s="40" t="s">
        <v>38</v>
      </c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2"/>
    </row>
    <row r="46" spans="1:105" x14ac:dyDescent="0.2">
      <c r="A46" s="38">
        <v>1</v>
      </c>
      <c r="B46" s="38"/>
      <c r="C46" s="38"/>
      <c r="D46" s="38"/>
      <c r="E46" s="38"/>
      <c r="F46" s="38"/>
      <c r="G46" s="38">
        <v>2</v>
      </c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>
        <v>3</v>
      </c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  <c r="CK46" s="38"/>
      <c r="CL46" s="38"/>
      <c r="CM46" s="38">
        <v>4</v>
      </c>
      <c r="CN46" s="38"/>
      <c r="CO46" s="38"/>
      <c r="CP46" s="38"/>
      <c r="CQ46" s="38"/>
      <c r="CR46" s="38"/>
      <c r="CS46" s="38"/>
      <c r="CT46" s="38"/>
      <c r="CU46" s="38"/>
      <c r="CV46" s="38"/>
      <c r="CW46" s="38"/>
      <c r="CX46" s="38"/>
      <c r="CY46" s="38"/>
      <c r="CZ46" s="38"/>
      <c r="DA46" s="38"/>
    </row>
    <row r="47" spans="1:105" s="2" customFormat="1" ht="21.75" customHeight="1" x14ac:dyDescent="0.25">
      <c r="A47" s="32" t="s">
        <v>17</v>
      </c>
      <c r="B47" s="32"/>
      <c r="C47" s="32"/>
      <c r="D47" s="32"/>
      <c r="E47" s="32"/>
      <c r="F47" s="32"/>
      <c r="G47" s="9"/>
      <c r="H47" s="65" t="s">
        <v>39</v>
      </c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6"/>
      <c r="BW47" s="34" t="s">
        <v>16</v>
      </c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1">
        <f>CM48</f>
        <v>2037310</v>
      </c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</row>
    <row r="48" spans="1:105" x14ac:dyDescent="0.2">
      <c r="A48" s="67" t="s">
        <v>40</v>
      </c>
      <c r="B48" s="68"/>
      <c r="C48" s="68"/>
      <c r="D48" s="68"/>
      <c r="E48" s="68"/>
      <c r="F48" s="69"/>
      <c r="G48" s="10"/>
      <c r="H48" s="73" t="s">
        <v>11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4"/>
      <c r="BW48" s="75"/>
      <c r="BX48" s="76"/>
      <c r="BY48" s="76"/>
      <c r="BZ48" s="76"/>
      <c r="CA48" s="76"/>
      <c r="CB48" s="76"/>
      <c r="CC48" s="76"/>
      <c r="CD48" s="76"/>
      <c r="CE48" s="76"/>
      <c r="CF48" s="76"/>
      <c r="CG48" s="76"/>
      <c r="CH48" s="76"/>
      <c r="CI48" s="76"/>
      <c r="CJ48" s="76"/>
      <c r="CK48" s="76"/>
      <c r="CL48" s="77"/>
      <c r="CM48" s="81">
        <v>2037310</v>
      </c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3"/>
    </row>
    <row r="49" spans="1:105" x14ac:dyDescent="0.2">
      <c r="A49" s="70"/>
      <c r="B49" s="71"/>
      <c r="C49" s="71"/>
      <c r="D49" s="71"/>
      <c r="E49" s="71"/>
      <c r="F49" s="72"/>
      <c r="G49" s="11"/>
      <c r="H49" s="87" t="s">
        <v>41</v>
      </c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  <c r="BE49" s="87"/>
      <c r="BF49" s="87"/>
      <c r="BG49" s="87"/>
      <c r="BH49" s="87"/>
      <c r="BI49" s="87"/>
      <c r="BJ49" s="87"/>
      <c r="BK49" s="87"/>
      <c r="BL49" s="87"/>
      <c r="BM49" s="87"/>
      <c r="BN49" s="87"/>
      <c r="BO49" s="87"/>
      <c r="BP49" s="87"/>
      <c r="BQ49" s="87"/>
      <c r="BR49" s="87"/>
      <c r="BS49" s="87"/>
      <c r="BT49" s="87"/>
      <c r="BU49" s="87"/>
      <c r="BV49" s="88"/>
      <c r="BW49" s="78"/>
      <c r="BX49" s="79"/>
      <c r="BY49" s="79"/>
      <c r="BZ49" s="79"/>
      <c r="CA49" s="79"/>
      <c r="CB49" s="79"/>
      <c r="CC49" s="79"/>
      <c r="CD49" s="79"/>
      <c r="CE49" s="79"/>
      <c r="CF49" s="79"/>
      <c r="CG49" s="79"/>
      <c r="CH49" s="79"/>
      <c r="CI49" s="79"/>
      <c r="CJ49" s="79"/>
      <c r="CK49" s="79"/>
      <c r="CL49" s="80"/>
      <c r="CM49" s="84"/>
      <c r="CN49" s="85"/>
      <c r="CO49" s="85"/>
      <c r="CP49" s="85"/>
      <c r="CQ49" s="85"/>
      <c r="CR49" s="85"/>
      <c r="CS49" s="85"/>
      <c r="CT49" s="85"/>
      <c r="CU49" s="85"/>
      <c r="CV49" s="85"/>
      <c r="CW49" s="85"/>
      <c r="CX49" s="85"/>
      <c r="CY49" s="85"/>
      <c r="CZ49" s="85"/>
      <c r="DA49" s="86"/>
    </row>
    <row r="50" spans="1:105" ht="13.5" customHeight="1" x14ac:dyDescent="0.2">
      <c r="A50" s="32" t="s">
        <v>42</v>
      </c>
      <c r="B50" s="32"/>
      <c r="C50" s="32"/>
      <c r="D50" s="32"/>
      <c r="E50" s="32"/>
      <c r="F50" s="32"/>
      <c r="G50" s="9"/>
      <c r="H50" s="63" t="s">
        <v>43</v>
      </c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3"/>
      <c r="BK50" s="63"/>
      <c r="BL50" s="63"/>
      <c r="BM50" s="63"/>
      <c r="BN50" s="63"/>
      <c r="BO50" s="63"/>
      <c r="BP50" s="63"/>
      <c r="BQ50" s="63"/>
      <c r="BR50" s="63"/>
      <c r="BS50" s="63"/>
      <c r="BT50" s="63"/>
      <c r="BU50" s="63"/>
      <c r="BV50" s="6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</row>
    <row r="51" spans="1:105" ht="26.25" customHeight="1" x14ac:dyDescent="0.2">
      <c r="A51" s="32" t="s">
        <v>44</v>
      </c>
      <c r="B51" s="32"/>
      <c r="C51" s="32"/>
      <c r="D51" s="32"/>
      <c r="E51" s="32"/>
      <c r="F51" s="32"/>
      <c r="G51" s="9"/>
      <c r="H51" s="63" t="s">
        <v>45</v>
      </c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3"/>
      <c r="BK51" s="63"/>
      <c r="BL51" s="63"/>
      <c r="BM51" s="63"/>
      <c r="BN51" s="63"/>
      <c r="BO51" s="63"/>
      <c r="BP51" s="63"/>
      <c r="BQ51" s="63"/>
      <c r="BR51" s="63"/>
      <c r="BS51" s="63"/>
      <c r="BT51" s="63"/>
      <c r="BU51" s="63"/>
      <c r="BV51" s="6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</row>
    <row r="52" spans="1:105" ht="26.25" customHeight="1" x14ac:dyDescent="0.2">
      <c r="A52" s="32" t="s">
        <v>18</v>
      </c>
      <c r="B52" s="32"/>
      <c r="C52" s="32"/>
      <c r="D52" s="32"/>
      <c r="E52" s="32"/>
      <c r="F52" s="32"/>
      <c r="G52" s="9"/>
      <c r="H52" s="65" t="s">
        <v>46</v>
      </c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6"/>
      <c r="BW52" s="34" t="s">
        <v>16</v>
      </c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1">
        <f>CM53+CM56</f>
        <v>287020</v>
      </c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</row>
    <row r="53" spans="1:105" x14ac:dyDescent="0.2">
      <c r="A53" s="67" t="s">
        <v>47</v>
      </c>
      <c r="B53" s="68"/>
      <c r="C53" s="68"/>
      <c r="D53" s="68"/>
      <c r="E53" s="68"/>
      <c r="F53" s="69"/>
      <c r="G53" s="10"/>
      <c r="H53" s="73" t="s">
        <v>11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4"/>
      <c r="BW53" s="75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7"/>
      <c r="CM53" s="81">
        <v>268500</v>
      </c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3"/>
    </row>
    <row r="54" spans="1:105" ht="25.5" customHeight="1" x14ac:dyDescent="0.2">
      <c r="A54" s="70"/>
      <c r="B54" s="71"/>
      <c r="C54" s="71"/>
      <c r="D54" s="71"/>
      <c r="E54" s="71"/>
      <c r="F54" s="72"/>
      <c r="G54" s="11"/>
      <c r="H54" s="87" t="s">
        <v>48</v>
      </c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  <c r="BE54" s="87"/>
      <c r="BF54" s="87"/>
      <c r="BG54" s="87"/>
      <c r="BH54" s="87"/>
      <c r="BI54" s="87"/>
      <c r="BJ54" s="87"/>
      <c r="BK54" s="87"/>
      <c r="BL54" s="87"/>
      <c r="BM54" s="87"/>
      <c r="BN54" s="87"/>
      <c r="BO54" s="87"/>
      <c r="BP54" s="87"/>
      <c r="BQ54" s="87"/>
      <c r="BR54" s="87"/>
      <c r="BS54" s="87"/>
      <c r="BT54" s="87"/>
      <c r="BU54" s="87"/>
      <c r="BV54" s="88"/>
      <c r="BW54" s="78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80"/>
      <c r="CM54" s="84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6"/>
    </row>
    <row r="55" spans="1:105" ht="26.25" customHeight="1" x14ac:dyDescent="0.2">
      <c r="A55" s="32" t="s">
        <v>49</v>
      </c>
      <c r="B55" s="32"/>
      <c r="C55" s="32"/>
      <c r="D55" s="32"/>
      <c r="E55" s="32"/>
      <c r="F55" s="32"/>
      <c r="G55" s="9"/>
      <c r="H55" s="63" t="s">
        <v>50</v>
      </c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3"/>
      <c r="BK55" s="63"/>
      <c r="BL55" s="63"/>
      <c r="BM55" s="63"/>
      <c r="BN55" s="63"/>
      <c r="BO55" s="63"/>
      <c r="BP55" s="63"/>
      <c r="BQ55" s="63"/>
      <c r="BR55" s="63"/>
      <c r="BS55" s="63"/>
      <c r="BT55" s="63"/>
      <c r="BU55" s="63"/>
      <c r="BV55" s="6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</row>
    <row r="56" spans="1:105" ht="27" customHeight="1" x14ac:dyDescent="0.2">
      <c r="A56" s="32" t="s">
        <v>51</v>
      </c>
      <c r="B56" s="32"/>
      <c r="C56" s="32"/>
      <c r="D56" s="32"/>
      <c r="E56" s="32"/>
      <c r="F56" s="32"/>
      <c r="G56" s="9"/>
      <c r="H56" s="63" t="s">
        <v>52</v>
      </c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  <c r="BH56" s="63"/>
      <c r="BI56" s="63"/>
      <c r="BJ56" s="63"/>
      <c r="BK56" s="63"/>
      <c r="BL56" s="63"/>
      <c r="BM56" s="63"/>
      <c r="BN56" s="63"/>
      <c r="BO56" s="63"/>
      <c r="BP56" s="63"/>
      <c r="BQ56" s="63"/>
      <c r="BR56" s="63"/>
      <c r="BS56" s="63"/>
      <c r="BT56" s="63"/>
      <c r="BU56" s="63"/>
      <c r="BV56" s="6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1">
        <v>18520</v>
      </c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</row>
    <row r="57" spans="1:105" ht="27" customHeight="1" x14ac:dyDescent="0.2">
      <c r="A57" s="32" t="s">
        <v>53</v>
      </c>
      <c r="B57" s="32"/>
      <c r="C57" s="32"/>
      <c r="D57" s="32"/>
      <c r="E57" s="32"/>
      <c r="F57" s="32"/>
      <c r="G57" s="9"/>
      <c r="H57" s="63" t="s">
        <v>54</v>
      </c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  <c r="BH57" s="63"/>
      <c r="BI57" s="63"/>
      <c r="BJ57" s="63"/>
      <c r="BK57" s="63"/>
      <c r="BL57" s="63"/>
      <c r="BM57" s="63"/>
      <c r="BN57" s="63"/>
      <c r="BO57" s="63"/>
      <c r="BP57" s="63"/>
      <c r="BQ57" s="63"/>
      <c r="BR57" s="63"/>
      <c r="BS57" s="63"/>
      <c r="BT57" s="63"/>
      <c r="BU57" s="63"/>
      <c r="BV57" s="6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</row>
    <row r="58" spans="1:105" ht="27" customHeight="1" x14ac:dyDescent="0.2">
      <c r="A58" s="32" t="s">
        <v>55</v>
      </c>
      <c r="B58" s="32"/>
      <c r="C58" s="32"/>
      <c r="D58" s="32"/>
      <c r="E58" s="32"/>
      <c r="F58" s="32"/>
      <c r="G58" s="9"/>
      <c r="H58" s="63" t="s">
        <v>54</v>
      </c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</row>
    <row r="59" spans="1:105" ht="26.25" customHeight="1" x14ac:dyDescent="0.2">
      <c r="A59" s="32" t="s">
        <v>19</v>
      </c>
      <c r="B59" s="32"/>
      <c r="C59" s="32"/>
      <c r="D59" s="32"/>
      <c r="E59" s="32"/>
      <c r="F59" s="32"/>
      <c r="G59" s="9"/>
      <c r="H59" s="65" t="s">
        <v>56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6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1">
        <v>472270</v>
      </c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</row>
    <row r="60" spans="1:105" ht="13.5" customHeight="1" x14ac:dyDescent="0.2">
      <c r="A60" s="32"/>
      <c r="B60" s="32"/>
      <c r="C60" s="32"/>
      <c r="D60" s="32"/>
      <c r="E60" s="32"/>
      <c r="F60" s="32"/>
      <c r="G60" s="43" t="s">
        <v>15</v>
      </c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5"/>
      <c r="BW60" s="34" t="s">
        <v>16</v>
      </c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1">
        <f>CM47+CM52+CM59</f>
        <v>2796600</v>
      </c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</row>
    <row r="61" spans="1:105" ht="13.5" customHeight="1" x14ac:dyDescent="0.2">
      <c r="A61" s="32"/>
      <c r="B61" s="32"/>
      <c r="C61" s="32"/>
      <c r="D61" s="32"/>
      <c r="E61" s="32"/>
      <c r="F61" s="32"/>
      <c r="G61" s="43" t="s">
        <v>11</v>
      </c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5"/>
      <c r="BW61" s="34" t="s">
        <v>16</v>
      </c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</row>
    <row r="62" spans="1:105" ht="13.5" customHeight="1" x14ac:dyDescent="0.2">
      <c r="A62" s="32"/>
      <c r="B62" s="32"/>
      <c r="C62" s="32"/>
      <c r="D62" s="32"/>
      <c r="E62" s="32"/>
      <c r="F62" s="32"/>
      <c r="G62" s="43" t="s">
        <v>112</v>
      </c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5"/>
      <c r="BW62" s="34" t="s">
        <v>16</v>
      </c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1">
        <v>382800</v>
      </c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</row>
    <row r="63" spans="1:105" ht="13.5" customHeight="1" x14ac:dyDescent="0.2">
      <c r="A63" s="32"/>
      <c r="B63" s="32"/>
      <c r="C63" s="32"/>
      <c r="D63" s="32"/>
      <c r="E63" s="32"/>
      <c r="F63" s="32"/>
      <c r="G63" s="43" t="s">
        <v>113</v>
      </c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5"/>
      <c r="BW63" s="34" t="s">
        <v>16</v>
      </c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1">
        <v>2413800</v>
      </c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</row>
    <row r="64" spans="1:105" s="2" customFormat="1" ht="3.75" customHeight="1" x14ac:dyDescent="0.25"/>
    <row r="65" spans="1:105" s="12" customFormat="1" ht="48" customHeight="1" x14ac:dyDescent="0.2">
      <c r="A65" s="89" t="s">
        <v>57</v>
      </c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0"/>
      <c r="AP65" s="90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0"/>
      <c r="BB65" s="90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0"/>
      <c r="BN65" s="90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0"/>
      <c r="BZ65" s="90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90"/>
      <c r="CM65" s="90"/>
      <c r="CN65" s="90"/>
      <c r="CO65" s="90"/>
      <c r="CP65" s="90"/>
      <c r="CQ65" s="90"/>
      <c r="CR65" s="90"/>
      <c r="CS65" s="90"/>
      <c r="CT65" s="90"/>
      <c r="CU65" s="90"/>
      <c r="CV65" s="90"/>
      <c r="CW65" s="90"/>
      <c r="CX65" s="90"/>
      <c r="CY65" s="90"/>
      <c r="CZ65" s="90"/>
      <c r="DA65" s="90"/>
    </row>
    <row r="66" spans="1:105" s="2" customFormat="1" ht="12" customHeight="1" x14ac:dyDescent="0.25"/>
    <row r="67" spans="1:105" s="4" customFormat="1" ht="27" customHeight="1" x14ac:dyDescent="0.2">
      <c r="A67" s="48" t="s">
        <v>168</v>
      </c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</row>
    <row r="68" spans="1:105" s="2" customFormat="1" ht="6" customHeight="1" x14ac:dyDescent="0.25"/>
    <row r="69" spans="1:105" s="5" customFormat="1" ht="45" customHeight="1" x14ac:dyDescent="0.2">
      <c r="A69" s="40" t="s">
        <v>4</v>
      </c>
      <c r="B69" s="41"/>
      <c r="C69" s="41"/>
      <c r="D69" s="41"/>
      <c r="E69" s="41"/>
      <c r="F69" s="41"/>
      <c r="G69" s="42"/>
      <c r="H69" s="40" t="s">
        <v>59</v>
      </c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  <c r="AW69" s="41"/>
      <c r="AX69" s="41"/>
      <c r="AY69" s="41"/>
      <c r="AZ69" s="41"/>
      <c r="BA69" s="41"/>
      <c r="BB69" s="41"/>
      <c r="BC69" s="42"/>
      <c r="BD69" s="40" t="s">
        <v>60</v>
      </c>
      <c r="BE69" s="41"/>
      <c r="BF69" s="41"/>
      <c r="BG69" s="41"/>
      <c r="BH69" s="41"/>
      <c r="BI69" s="41"/>
      <c r="BJ69" s="41"/>
      <c r="BK69" s="41"/>
      <c r="BL69" s="41"/>
      <c r="BM69" s="41"/>
      <c r="BN69" s="41"/>
      <c r="BO69" s="41"/>
      <c r="BP69" s="41"/>
      <c r="BQ69" s="41"/>
      <c r="BR69" s="41"/>
      <c r="BS69" s="42"/>
      <c r="BT69" s="40" t="s">
        <v>61</v>
      </c>
      <c r="BU69" s="41"/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2"/>
      <c r="CJ69" s="40" t="s">
        <v>62</v>
      </c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2"/>
    </row>
    <row r="70" spans="1:105" s="6" customFormat="1" x14ac:dyDescent="0.2">
      <c r="A70" s="38">
        <v>1</v>
      </c>
      <c r="B70" s="38"/>
      <c r="C70" s="38"/>
      <c r="D70" s="38"/>
      <c r="E70" s="38"/>
      <c r="F70" s="38"/>
      <c r="G70" s="38"/>
      <c r="H70" s="38">
        <v>2</v>
      </c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>
        <v>3</v>
      </c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>
        <v>4</v>
      </c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>
        <v>5</v>
      </c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</row>
    <row r="71" spans="1:105" s="7" customFormat="1" ht="42" customHeight="1" x14ac:dyDescent="0.2">
      <c r="A71" s="32" t="s">
        <v>17</v>
      </c>
      <c r="B71" s="32"/>
      <c r="C71" s="32"/>
      <c r="D71" s="32"/>
      <c r="E71" s="32"/>
      <c r="F71" s="32"/>
      <c r="G71" s="32"/>
      <c r="H71" s="33" t="s">
        <v>146</v>
      </c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4">
        <v>0</v>
      </c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>
        <v>0</v>
      </c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>
        <v>0</v>
      </c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</row>
    <row r="72" spans="1:105" s="7" customFormat="1" ht="15" customHeight="1" x14ac:dyDescent="0.2">
      <c r="A72" s="32"/>
      <c r="B72" s="32"/>
      <c r="C72" s="32"/>
      <c r="D72" s="32"/>
      <c r="E72" s="32"/>
      <c r="F72" s="32"/>
      <c r="G72" s="32"/>
      <c r="H72" s="44" t="s">
        <v>15</v>
      </c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5"/>
      <c r="BD72" s="34" t="s">
        <v>16</v>
      </c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 t="s">
        <v>16</v>
      </c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>
        <v>0</v>
      </c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</row>
    <row r="73" spans="1:105" s="2" customFormat="1" ht="12" customHeight="1" x14ac:dyDescent="0.25"/>
    <row r="74" spans="1:105" s="4" customFormat="1" ht="14.25" x14ac:dyDescent="0.2">
      <c r="A74" s="39" t="s">
        <v>169</v>
      </c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  <c r="CL74" s="39"/>
      <c r="CM74" s="39"/>
      <c r="CN74" s="39"/>
      <c r="CO74" s="39"/>
      <c r="CP74" s="39"/>
      <c r="CQ74" s="39"/>
      <c r="CR74" s="39"/>
      <c r="CS74" s="39"/>
      <c r="CT74" s="39"/>
      <c r="CU74" s="39"/>
      <c r="CV74" s="39"/>
      <c r="CW74" s="39"/>
      <c r="CX74" s="39"/>
      <c r="CY74" s="39"/>
      <c r="CZ74" s="39"/>
      <c r="DA74" s="39"/>
    </row>
    <row r="75" spans="1:105" s="2" customFormat="1" ht="10.5" customHeight="1" x14ac:dyDescent="0.25"/>
    <row r="76" spans="1:105" s="4" customFormat="1" ht="14.25" x14ac:dyDescent="0.2">
      <c r="A76" s="39" t="s">
        <v>170</v>
      </c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39"/>
      <c r="BB76" s="39"/>
      <c r="BC76" s="39"/>
      <c r="BD76" s="39"/>
      <c r="BE76" s="39"/>
      <c r="BF76" s="39"/>
      <c r="BG76" s="39"/>
      <c r="BH76" s="39"/>
      <c r="BI76" s="39"/>
      <c r="BJ76" s="39"/>
      <c r="BK76" s="39"/>
      <c r="BL76" s="39"/>
      <c r="BM76" s="39"/>
      <c r="BN76" s="39"/>
      <c r="BO76" s="39"/>
      <c r="BP76" s="39"/>
      <c r="BQ76" s="39"/>
      <c r="BR76" s="39"/>
      <c r="BS76" s="39"/>
      <c r="BT76" s="39"/>
      <c r="BU76" s="39"/>
      <c r="BV76" s="39"/>
      <c r="BW76" s="39"/>
      <c r="BX76" s="39"/>
      <c r="BY76" s="39"/>
      <c r="BZ76" s="39"/>
      <c r="CA76" s="39"/>
      <c r="CB76" s="39"/>
      <c r="CC76" s="39"/>
      <c r="CD76" s="39"/>
      <c r="CE76" s="39"/>
      <c r="CF76" s="39"/>
      <c r="CG76" s="39"/>
      <c r="CH76" s="39"/>
      <c r="CI76" s="39"/>
      <c r="CJ76" s="39"/>
      <c r="CK76" s="39"/>
      <c r="CL76" s="39"/>
      <c r="CM76" s="39"/>
      <c r="CN76" s="39"/>
      <c r="CO76" s="39"/>
      <c r="CP76" s="39"/>
      <c r="CQ76" s="39"/>
      <c r="CR76" s="39"/>
      <c r="CS76" s="39"/>
      <c r="CT76" s="39"/>
      <c r="CU76" s="39"/>
      <c r="CV76" s="39"/>
      <c r="CW76" s="39"/>
      <c r="CX76" s="39"/>
      <c r="CY76" s="39"/>
      <c r="CZ76" s="39"/>
      <c r="DA76" s="39"/>
    </row>
    <row r="77" spans="1:105" s="2" customFormat="1" ht="10.5" customHeight="1" x14ac:dyDescent="0.25"/>
    <row r="78" spans="1:105" s="5" customFormat="1" ht="45" customHeight="1" x14ac:dyDescent="0.2">
      <c r="A78" s="60" t="s">
        <v>4</v>
      </c>
      <c r="B78" s="61"/>
      <c r="C78" s="61"/>
      <c r="D78" s="61"/>
      <c r="E78" s="61"/>
      <c r="F78" s="61"/>
      <c r="G78" s="62"/>
      <c r="H78" s="60" t="s">
        <v>64</v>
      </c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2"/>
      <c r="AP78" s="60" t="s">
        <v>72</v>
      </c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2"/>
      <c r="BF78" s="60" t="s">
        <v>73</v>
      </c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2"/>
      <c r="BV78" s="60" t="s">
        <v>74</v>
      </c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2"/>
      <c r="CL78" s="60" t="s">
        <v>30</v>
      </c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2"/>
    </row>
    <row r="79" spans="1:105" s="6" customFormat="1" x14ac:dyDescent="0.2">
      <c r="A79" s="38">
        <v>1</v>
      </c>
      <c r="B79" s="38"/>
      <c r="C79" s="38"/>
      <c r="D79" s="38"/>
      <c r="E79" s="38"/>
      <c r="F79" s="38"/>
      <c r="G79" s="38"/>
      <c r="H79" s="38">
        <v>2</v>
      </c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>
        <v>3</v>
      </c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>
        <v>4</v>
      </c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>
        <v>5</v>
      </c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>
        <v>6</v>
      </c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</row>
    <row r="80" spans="1:105" s="7" customFormat="1" ht="15" customHeight="1" x14ac:dyDescent="0.2">
      <c r="A80" s="32" t="s">
        <v>17</v>
      </c>
      <c r="B80" s="32"/>
      <c r="C80" s="32"/>
      <c r="D80" s="32"/>
      <c r="E80" s="32"/>
      <c r="F80" s="32"/>
      <c r="G80" s="32"/>
      <c r="H80" s="33" t="s">
        <v>116</v>
      </c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4">
        <v>0</v>
      </c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>
        <v>0</v>
      </c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>
        <v>0</v>
      </c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1">
        <v>0</v>
      </c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</row>
    <row r="81" spans="1:105" s="7" customFormat="1" ht="15" customHeight="1" x14ac:dyDescent="0.2">
      <c r="A81" s="32" t="s">
        <v>18</v>
      </c>
      <c r="B81" s="32"/>
      <c r="C81" s="32"/>
      <c r="D81" s="32"/>
      <c r="E81" s="32"/>
      <c r="F81" s="32"/>
      <c r="G81" s="32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1"/>
      <c r="CM81" s="31"/>
      <c r="CN81" s="31"/>
      <c r="CO81" s="31"/>
      <c r="CP81" s="31"/>
      <c r="CQ81" s="31"/>
      <c r="CR81" s="31"/>
      <c r="CS81" s="31"/>
      <c r="CT81" s="31"/>
      <c r="CU81" s="31"/>
      <c r="CV81" s="31"/>
      <c r="CW81" s="31"/>
      <c r="CX81" s="31"/>
      <c r="CY81" s="31"/>
      <c r="CZ81" s="31"/>
      <c r="DA81" s="31"/>
    </row>
    <row r="82" spans="1:105" s="7" customFormat="1" ht="15" customHeight="1" x14ac:dyDescent="0.2">
      <c r="A82" s="32"/>
      <c r="B82" s="32"/>
      <c r="C82" s="32"/>
      <c r="D82" s="32"/>
      <c r="E82" s="32"/>
      <c r="F82" s="32"/>
      <c r="G82" s="32"/>
      <c r="H82" s="91" t="s">
        <v>75</v>
      </c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2"/>
      <c r="AC82" s="92"/>
      <c r="AD82" s="92"/>
      <c r="AE82" s="92"/>
      <c r="AF82" s="92"/>
      <c r="AG82" s="92"/>
      <c r="AH82" s="92"/>
      <c r="AI82" s="92"/>
      <c r="AJ82" s="92"/>
      <c r="AK82" s="92"/>
      <c r="AL82" s="92"/>
      <c r="AM82" s="92"/>
      <c r="AN82" s="92"/>
      <c r="AO82" s="93"/>
      <c r="AP82" s="34" t="s">
        <v>16</v>
      </c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 t="s">
        <v>16</v>
      </c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 t="s">
        <v>16</v>
      </c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1">
        <v>0</v>
      </c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</row>
    <row r="83" spans="1:105" s="2" customFormat="1" ht="10.5" customHeight="1" x14ac:dyDescent="0.25"/>
    <row r="84" spans="1:105" s="2" customFormat="1" ht="12" customHeight="1" x14ac:dyDescent="0.25"/>
    <row r="85" spans="1:105" s="4" customFormat="1" ht="14.25" x14ac:dyDescent="0.2">
      <c r="A85" s="39" t="s">
        <v>171</v>
      </c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  <c r="AP85" s="39"/>
      <c r="AQ85" s="39"/>
      <c r="AR85" s="39"/>
      <c r="AS85" s="39"/>
      <c r="AT85" s="39"/>
      <c r="AU85" s="39"/>
      <c r="AV85" s="39"/>
      <c r="AW85" s="39"/>
      <c r="AX85" s="39"/>
      <c r="AY85" s="39"/>
      <c r="AZ85" s="39"/>
      <c r="BA85" s="39"/>
      <c r="BB85" s="39"/>
      <c r="BC85" s="39"/>
      <c r="BD85" s="39"/>
      <c r="BE85" s="39"/>
      <c r="BF85" s="39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  <c r="CL85" s="39"/>
      <c r="CM85" s="39"/>
      <c r="CN85" s="39"/>
      <c r="CO85" s="39"/>
      <c r="CP85" s="39"/>
      <c r="CQ85" s="39"/>
      <c r="CR85" s="39"/>
      <c r="CS85" s="39"/>
      <c r="CT85" s="39"/>
      <c r="CU85" s="39"/>
      <c r="CV85" s="39"/>
      <c r="CW85" s="39"/>
      <c r="CX85" s="39"/>
      <c r="CY85" s="39"/>
      <c r="CZ85" s="39"/>
      <c r="DA85" s="39"/>
    </row>
    <row r="86" spans="1:105" s="2" customFormat="1" ht="10.5" customHeight="1" x14ac:dyDescent="0.25"/>
    <row r="87" spans="1:105" s="2" customFormat="1" ht="30" customHeight="1" x14ac:dyDescent="0.25">
      <c r="A87" s="40" t="s">
        <v>4</v>
      </c>
      <c r="B87" s="41"/>
      <c r="C87" s="41"/>
      <c r="D87" s="41"/>
      <c r="E87" s="41"/>
      <c r="F87" s="41"/>
      <c r="G87" s="42"/>
      <c r="H87" s="40" t="s">
        <v>64</v>
      </c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2"/>
      <c r="BT87" s="40" t="s">
        <v>94</v>
      </c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2"/>
      <c r="CJ87" s="40" t="s">
        <v>95</v>
      </c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2"/>
    </row>
    <row r="88" spans="1:105" x14ac:dyDescent="0.2">
      <c r="A88" s="38">
        <v>1</v>
      </c>
      <c r="B88" s="38"/>
      <c r="C88" s="38"/>
      <c r="D88" s="38"/>
      <c r="E88" s="38"/>
      <c r="F88" s="38"/>
      <c r="G88" s="38"/>
      <c r="H88" s="38">
        <v>2</v>
      </c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>
        <v>3</v>
      </c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>
        <v>4</v>
      </c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</row>
    <row r="89" spans="1:105" s="2" customFormat="1" ht="15" customHeight="1" x14ac:dyDescent="0.25">
      <c r="A89" s="32" t="s">
        <v>17</v>
      </c>
      <c r="B89" s="32"/>
      <c r="C89" s="32"/>
      <c r="D89" s="32"/>
      <c r="E89" s="32"/>
      <c r="F89" s="32"/>
      <c r="G89" s="32"/>
      <c r="H89" s="94" t="s">
        <v>155</v>
      </c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/>
      <c r="BQ89" s="65"/>
      <c r="BR89" s="65"/>
      <c r="BS89" s="66"/>
      <c r="BT89" s="34">
        <v>1</v>
      </c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1">
        <v>0</v>
      </c>
      <c r="CK89" s="31"/>
      <c r="CL89" s="31"/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</row>
    <row r="90" spans="1:105" s="2" customFormat="1" ht="15" customHeight="1" x14ac:dyDescent="0.25">
      <c r="A90" s="32" t="s">
        <v>18</v>
      </c>
      <c r="B90" s="32"/>
      <c r="C90" s="32"/>
      <c r="D90" s="32"/>
      <c r="E90" s="32"/>
      <c r="F90" s="32"/>
      <c r="G90" s="32"/>
      <c r="H90" s="94" t="s">
        <v>156</v>
      </c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/>
      <c r="BQ90" s="65"/>
      <c r="BR90" s="65"/>
      <c r="BS90" s="66"/>
      <c r="BT90" s="34">
        <v>1</v>
      </c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1">
        <v>0</v>
      </c>
      <c r="CK90" s="31"/>
      <c r="CL90" s="31"/>
      <c r="CM90" s="31"/>
      <c r="CN90" s="31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</row>
    <row r="91" spans="1:105" s="2" customFormat="1" ht="15" customHeight="1" x14ac:dyDescent="0.25">
      <c r="A91" s="32" t="s">
        <v>19</v>
      </c>
      <c r="B91" s="32"/>
      <c r="C91" s="32"/>
      <c r="D91" s="32"/>
      <c r="E91" s="32"/>
      <c r="F91" s="32"/>
      <c r="G91" s="32"/>
      <c r="H91" s="94" t="s">
        <v>157</v>
      </c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/>
      <c r="BQ91" s="65"/>
      <c r="BR91" s="65"/>
      <c r="BS91" s="66"/>
      <c r="BT91" s="34">
        <v>1</v>
      </c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1">
        <v>0</v>
      </c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</row>
    <row r="92" spans="1:105" s="2" customFormat="1" ht="15" customHeight="1" x14ac:dyDescent="0.25">
      <c r="A92" s="32" t="s">
        <v>23</v>
      </c>
      <c r="B92" s="32"/>
      <c r="C92" s="32"/>
      <c r="D92" s="32"/>
      <c r="E92" s="32"/>
      <c r="F92" s="32"/>
      <c r="G92" s="32"/>
      <c r="H92" s="94" t="s">
        <v>158</v>
      </c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/>
      <c r="BQ92" s="65"/>
      <c r="BR92" s="65"/>
      <c r="BS92" s="66"/>
      <c r="BT92" s="34">
        <v>1</v>
      </c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1">
        <v>0</v>
      </c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</row>
    <row r="93" spans="1:105" s="2" customFormat="1" ht="15" customHeight="1" x14ac:dyDescent="0.25">
      <c r="A93" s="32"/>
      <c r="B93" s="32"/>
      <c r="C93" s="32"/>
      <c r="D93" s="32"/>
      <c r="E93" s="32"/>
      <c r="F93" s="32"/>
      <c r="G93" s="32"/>
      <c r="H93" s="95" t="s">
        <v>15</v>
      </c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7"/>
      <c r="BT93" s="34" t="s">
        <v>16</v>
      </c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1">
        <f>CJ89+CJ90+CJ92+CJ91</f>
        <v>0</v>
      </c>
      <c r="CK93" s="31"/>
      <c r="CL93" s="31"/>
      <c r="CM93" s="31"/>
      <c r="CN93" s="31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</row>
    <row r="94" spans="1:105" s="2" customFormat="1" ht="12" customHeight="1" x14ac:dyDescent="0.25"/>
    <row r="95" spans="1:105" s="4" customFormat="1" ht="28.5" customHeight="1" x14ac:dyDescent="0.2">
      <c r="A95" s="48" t="s">
        <v>172</v>
      </c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</row>
    <row r="96" spans="1:105" s="2" customFormat="1" ht="10.5" customHeight="1" x14ac:dyDescent="0.25"/>
    <row r="97" spans="1:161" s="5" customFormat="1" ht="30" customHeight="1" x14ac:dyDescent="0.2">
      <c r="A97" s="40" t="s">
        <v>4</v>
      </c>
      <c r="B97" s="41"/>
      <c r="C97" s="41"/>
      <c r="D97" s="41"/>
      <c r="E97" s="41"/>
      <c r="F97" s="41"/>
      <c r="G97" s="42"/>
      <c r="H97" s="40" t="s">
        <v>64</v>
      </c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  <c r="AW97" s="41"/>
      <c r="AX97" s="41"/>
      <c r="AY97" s="41"/>
      <c r="AZ97" s="41"/>
      <c r="BA97" s="41"/>
      <c r="BB97" s="41"/>
      <c r="BC97" s="42"/>
      <c r="BD97" s="40" t="s">
        <v>86</v>
      </c>
      <c r="BE97" s="41"/>
      <c r="BF97" s="41"/>
      <c r="BG97" s="41"/>
      <c r="BH97" s="41"/>
      <c r="BI97" s="41"/>
      <c r="BJ97" s="41"/>
      <c r="BK97" s="41"/>
      <c r="BL97" s="41"/>
      <c r="BM97" s="41"/>
      <c r="BN97" s="41"/>
      <c r="BO97" s="41"/>
      <c r="BP97" s="41"/>
      <c r="BQ97" s="41"/>
      <c r="BR97" s="41"/>
      <c r="BS97" s="42"/>
      <c r="BT97" s="40" t="s">
        <v>97</v>
      </c>
      <c r="BU97" s="41"/>
      <c r="BV97" s="41"/>
      <c r="BW97" s="41"/>
      <c r="BX97" s="41"/>
      <c r="BY97" s="41"/>
      <c r="BZ97" s="41"/>
      <c r="CA97" s="41"/>
      <c r="CB97" s="41"/>
      <c r="CC97" s="41"/>
      <c r="CD97" s="41"/>
      <c r="CE97" s="41"/>
      <c r="CF97" s="41"/>
      <c r="CG97" s="41"/>
      <c r="CH97" s="41"/>
      <c r="CI97" s="42"/>
      <c r="CJ97" s="40" t="s">
        <v>98</v>
      </c>
      <c r="CK97" s="41"/>
      <c r="CL97" s="41"/>
      <c r="CM97" s="41"/>
      <c r="CN97" s="41"/>
      <c r="CO97" s="41"/>
      <c r="CP97" s="41"/>
      <c r="CQ97" s="41"/>
      <c r="CR97" s="41"/>
      <c r="CS97" s="41"/>
      <c r="CT97" s="41"/>
      <c r="CU97" s="41"/>
      <c r="CV97" s="41"/>
      <c r="CW97" s="41"/>
      <c r="CX97" s="41"/>
      <c r="CY97" s="41"/>
      <c r="CZ97" s="41"/>
      <c r="DA97" s="42"/>
    </row>
    <row r="98" spans="1:161" s="6" customFormat="1" x14ac:dyDescent="0.2">
      <c r="A98" s="38"/>
      <c r="B98" s="38"/>
      <c r="C98" s="38"/>
      <c r="D98" s="38"/>
      <c r="E98" s="38"/>
      <c r="F98" s="38"/>
      <c r="G98" s="38"/>
      <c r="H98" s="38">
        <v>1</v>
      </c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>
        <v>2</v>
      </c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>
        <v>3</v>
      </c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>
        <v>4</v>
      </c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</row>
    <row r="99" spans="1:161" s="7" customFormat="1" ht="15" customHeight="1" x14ac:dyDescent="0.2">
      <c r="A99" s="32" t="s">
        <v>17</v>
      </c>
      <c r="B99" s="32"/>
      <c r="C99" s="32"/>
      <c r="D99" s="32"/>
      <c r="E99" s="32"/>
      <c r="F99" s="32"/>
      <c r="G99" s="32"/>
      <c r="H99" s="33" t="s">
        <v>135</v>
      </c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1">
        <v>106000</v>
      </c>
      <c r="CK99" s="31"/>
      <c r="CL99" s="31"/>
      <c r="CM99" s="31"/>
      <c r="CN99" s="31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</row>
    <row r="100" spans="1:161" s="7" customFormat="1" ht="15" customHeight="1" x14ac:dyDescent="0.2">
      <c r="A100" s="32" t="s">
        <v>18</v>
      </c>
      <c r="B100" s="32"/>
      <c r="C100" s="32"/>
      <c r="D100" s="32"/>
      <c r="E100" s="32"/>
      <c r="F100" s="32"/>
      <c r="G100" s="32"/>
      <c r="H100" s="33" t="s">
        <v>136</v>
      </c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  <c r="AW100" s="33"/>
      <c r="AX100" s="33"/>
      <c r="AY100" s="33"/>
      <c r="AZ100" s="33"/>
      <c r="BA100" s="33"/>
      <c r="BB100" s="33"/>
      <c r="BC100" s="33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1">
        <v>0</v>
      </c>
      <c r="CK100" s="31"/>
      <c r="CL100" s="31"/>
      <c r="CM100" s="31"/>
      <c r="CN100" s="31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</row>
    <row r="101" spans="1:161" s="7" customFormat="1" ht="15" customHeight="1" x14ac:dyDescent="0.2">
      <c r="A101" s="32" t="s">
        <v>19</v>
      </c>
      <c r="B101" s="32"/>
      <c r="C101" s="32"/>
      <c r="D101" s="32"/>
      <c r="E101" s="32"/>
      <c r="F101" s="32"/>
      <c r="G101" s="32"/>
      <c r="H101" s="33" t="s">
        <v>137</v>
      </c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  <c r="AW101" s="33"/>
      <c r="AX101" s="33"/>
      <c r="AY101" s="33"/>
      <c r="AZ101" s="33"/>
      <c r="BA101" s="33"/>
      <c r="BB101" s="33"/>
      <c r="BC101" s="33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1">
        <v>187300</v>
      </c>
      <c r="CK101" s="31"/>
      <c r="CL101" s="31"/>
      <c r="CM101" s="31"/>
      <c r="CN101" s="31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</row>
    <row r="102" spans="1:161" s="7" customFormat="1" ht="15" customHeight="1" x14ac:dyDescent="0.2">
      <c r="A102" s="32"/>
      <c r="B102" s="32"/>
      <c r="C102" s="32"/>
      <c r="D102" s="32"/>
      <c r="E102" s="32"/>
      <c r="F102" s="32"/>
      <c r="G102" s="32"/>
      <c r="H102" s="44" t="s">
        <v>15</v>
      </c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5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 t="s">
        <v>16</v>
      </c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1">
        <f>CJ99+CJ100+CJ101</f>
        <v>293300</v>
      </c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</row>
    <row r="104" spans="1:161" s="4" customFormat="1" ht="24.75" customHeight="1" x14ac:dyDescent="0.2">
      <c r="A104" s="8" t="s">
        <v>133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99">
        <f>EO22+CJ31+CM60+CL82+CJ93+CJ102+CJ72</f>
        <v>12355100</v>
      </c>
      <c r="BX104" s="100"/>
      <c r="BY104" s="100"/>
      <c r="BZ104" s="100"/>
      <c r="CA104" s="100"/>
      <c r="CB104" s="100"/>
      <c r="CC104" s="100"/>
      <c r="CD104" s="100"/>
      <c r="CE104" s="100"/>
      <c r="CF104" s="100"/>
      <c r="CG104" s="100"/>
      <c r="CH104" s="100"/>
      <c r="CI104" s="100"/>
      <c r="CJ104" s="100"/>
      <c r="CK104" s="100"/>
      <c r="CL104" s="100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</row>
    <row r="105" spans="1:161" ht="13.5" customHeight="1" x14ac:dyDescent="0.2">
      <c r="A105" s="35"/>
      <c r="B105" s="35"/>
      <c r="C105" s="35"/>
      <c r="D105" s="35"/>
      <c r="E105" s="35"/>
      <c r="F105" s="35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61" ht="13.5" customHeight="1" x14ac:dyDescent="0.2">
      <c r="A106" s="35"/>
      <c r="B106" s="35"/>
      <c r="C106" s="35"/>
      <c r="D106" s="35"/>
      <c r="E106" s="35"/>
      <c r="F106" s="35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61" ht="13.5" customHeight="1" x14ac:dyDescent="0.2">
      <c r="A107" s="35"/>
      <c r="B107" s="35"/>
      <c r="C107" s="35"/>
      <c r="D107" s="35"/>
      <c r="E107" s="35"/>
      <c r="F107" s="35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</sheetData>
  <mergeCells count="399"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72:G72"/>
    <mergeCell ref="H72:BC72"/>
    <mergeCell ref="BD72:BS72"/>
    <mergeCell ref="BT72:CI72"/>
    <mergeCell ref="CJ72:DA72"/>
    <mergeCell ref="A74:DA74"/>
    <mergeCell ref="A76:DA76"/>
    <mergeCell ref="A78:G78"/>
    <mergeCell ref="H78:AO78"/>
    <mergeCell ref="AP78:BE78"/>
    <mergeCell ref="BF78:BU78"/>
    <mergeCell ref="BV78:CK78"/>
    <mergeCell ref="CL78:DA78"/>
    <mergeCell ref="AP80:BE80"/>
    <mergeCell ref="BF80:BU80"/>
    <mergeCell ref="A81:G81"/>
    <mergeCell ref="H81:AO81"/>
    <mergeCell ref="AP81:BE81"/>
    <mergeCell ref="BF81:BU81"/>
    <mergeCell ref="BV81:CK81"/>
    <mergeCell ref="CL81:DA81"/>
    <mergeCell ref="BV80:CK80"/>
    <mergeCell ref="CL80:DA80"/>
    <mergeCell ref="A79:G79"/>
    <mergeCell ref="H79:AO79"/>
    <mergeCell ref="AP79:BE79"/>
    <mergeCell ref="BF79:BU79"/>
    <mergeCell ref="BV79:CK79"/>
    <mergeCell ref="CL79:DA79"/>
    <mergeCell ref="A80:G80"/>
    <mergeCell ref="H80:AO80"/>
    <mergeCell ref="BD98:BS98"/>
    <mergeCell ref="CJ88:DA88"/>
    <mergeCell ref="A85:DA85"/>
    <mergeCell ref="A87:G87"/>
    <mergeCell ref="H87:BS87"/>
    <mergeCell ref="BT87:CI87"/>
    <mergeCell ref="CJ87:DA87"/>
    <mergeCell ref="A82:G82"/>
    <mergeCell ref="H82:AO82"/>
    <mergeCell ref="AP82:BE82"/>
    <mergeCell ref="BF82:BU82"/>
    <mergeCell ref="A88:G88"/>
    <mergeCell ref="H88:BS88"/>
    <mergeCell ref="BT88:CI88"/>
    <mergeCell ref="BV82:CK82"/>
    <mergeCell ref="CL82:DA82"/>
    <mergeCell ref="A106:F106"/>
    <mergeCell ref="BW106:CL106"/>
    <mergeCell ref="A92:G92"/>
    <mergeCell ref="H92:BS92"/>
    <mergeCell ref="BT92:CI92"/>
    <mergeCell ref="CJ92:DA92"/>
    <mergeCell ref="A95:DA95"/>
    <mergeCell ref="A97:G97"/>
    <mergeCell ref="H97:BC97"/>
    <mergeCell ref="BD97:BS97"/>
    <mergeCell ref="BT97:CI97"/>
    <mergeCell ref="CJ97:DA97"/>
    <mergeCell ref="A93:G93"/>
    <mergeCell ref="H93:BS93"/>
    <mergeCell ref="BT93:CI93"/>
    <mergeCell ref="CJ93:DA93"/>
    <mergeCell ref="CJ98:DA98"/>
    <mergeCell ref="A99:G99"/>
    <mergeCell ref="H99:BC99"/>
    <mergeCell ref="BD99:BS99"/>
    <mergeCell ref="BT99:CI99"/>
    <mergeCell ref="CJ99:DA99"/>
    <mergeCell ref="A98:G98"/>
    <mergeCell ref="H98:BC98"/>
    <mergeCell ref="G106:BV106"/>
    <mergeCell ref="BT98:CI98"/>
    <mergeCell ref="A107:F107"/>
    <mergeCell ref="G107:BV107"/>
    <mergeCell ref="BW107:CL107"/>
    <mergeCell ref="A105:F105"/>
    <mergeCell ref="CJ100:DA100"/>
    <mergeCell ref="A101:G101"/>
    <mergeCell ref="H101:BC101"/>
    <mergeCell ref="BD101:BS101"/>
    <mergeCell ref="BT101:CI101"/>
    <mergeCell ref="CJ101:DA101"/>
    <mergeCell ref="A100:G100"/>
    <mergeCell ref="H100:BC100"/>
    <mergeCell ref="BD100:BS100"/>
    <mergeCell ref="BT100:CI100"/>
    <mergeCell ref="A102:G102"/>
    <mergeCell ref="H102:BC102"/>
    <mergeCell ref="BD102:BS102"/>
    <mergeCell ref="BT102:CI102"/>
    <mergeCell ref="CJ102:DA102"/>
    <mergeCell ref="BW104:CL104"/>
    <mergeCell ref="G105:BV105"/>
    <mergeCell ref="BW105:CL105"/>
    <mergeCell ref="A89:G89"/>
    <mergeCell ref="H89:BS89"/>
    <mergeCell ref="BT89:CI89"/>
    <mergeCell ref="CJ89:DA89"/>
    <mergeCell ref="A90:G90"/>
    <mergeCell ref="H90:BS90"/>
    <mergeCell ref="BT90:CI90"/>
    <mergeCell ref="CJ90:DA90"/>
    <mergeCell ref="A91:G91"/>
    <mergeCell ref="H91:BS91"/>
    <mergeCell ref="BT91:CI91"/>
    <mergeCell ref="CJ91:DA91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75"/>
  <sheetViews>
    <sheetView tabSelected="1" zoomScaleNormal="100" zoomScaleSheetLayoutView="100" workbookViewId="0">
      <selection activeCell="EF59" sqref="EF59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98" t="s">
        <v>159</v>
      </c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8"/>
      <c r="DJ1" s="98"/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  <c r="FC1" s="98"/>
      <c r="FD1" s="98"/>
      <c r="FE1" s="98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39"/>
      <c r="EX2" s="39"/>
      <c r="EY2" s="39"/>
      <c r="EZ2" s="39"/>
      <c r="FA2" s="39"/>
      <c r="FB2" s="39"/>
      <c r="FC2" s="39"/>
      <c r="FD2" s="39"/>
      <c r="FE2" s="39"/>
    </row>
    <row r="3" spans="1:161" s="3" customFormat="1" ht="15.75" x14ac:dyDescent="0.25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  <c r="EZ3" s="59"/>
      <c r="FA3" s="59"/>
      <c r="FB3" s="59"/>
      <c r="FC3" s="59"/>
      <c r="FD3" s="59"/>
      <c r="FE3" s="59"/>
    </row>
    <row r="4" spans="1:161" s="2" customFormat="1" ht="15" x14ac:dyDescent="0.25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</row>
    <row r="5" spans="1:161" s="2" customFormat="1" ht="15" x14ac:dyDescent="0.25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</row>
    <row r="6" spans="1:161" s="21" customFormat="1" ht="13.5" customHeight="1" x14ac:dyDescent="0.2">
      <c r="A6" s="40" t="s">
        <v>4</v>
      </c>
      <c r="B6" s="41"/>
      <c r="C6" s="41"/>
      <c r="D6" s="41"/>
      <c r="E6" s="41"/>
      <c r="F6" s="42"/>
      <c r="G6" s="40" t="s">
        <v>5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0" t="s">
        <v>6</v>
      </c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2"/>
      <c r="AO6" s="60" t="s">
        <v>7</v>
      </c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2"/>
      <c r="DI6" s="40" t="s">
        <v>8</v>
      </c>
      <c r="DJ6" s="41"/>
      <c r="DK6" s="41"/>
      <c r="DL6" s="41"/>
      <c r="DM6" s="41"/>
      <c r="DN6" s="41"/>
      <c r="DO6" s="41"/>
      <c r="DP6" s="41"/>
      <c r="DQ6" s="41"/>
      <c r="DR6" s="41"/>
      <c r="DS6" s="41"/>
      <c r="DT6" s="41"/>
      <c r="DU6" s="41"/>
      <c r="DV6" s="41"/>
      <c r="DW6" s="41"/>
      <c r="DX6" s="42"/>
      <c r="DY6" s="40" t="s">
        <v>103</v>
      </c>
      <c r="DZ6" s="41"/>
      <c r="EA6" s="41"/>
      <c r="EB6" s="41"/>
      <c r="EC6" s="41"/>
      <c r="ED6" s="41"/>
      <c r="EE6" s="41"/>
      <c r="EF6" s="41"/>
      <c r="EG6" s="41"/>
      <c r="EH6" s="41"/>
      <c r="EI6" s="41"/>
      <c r="EJ6" s="41"/>
      <c r="EK6" s="41"/>
      <c r="EL6" s="41"/>
      <c r="EM6" s="41"/>
      <c r="EN6" s="42"/>
      <c r="EO6" s="40" t="s">
        <v>9</v>
      </c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41"/>
      <c r="FC6" s="41"/>
      <c r="FD6" s="41"/>
      <c r="FE6" s="42"/>
    </row>
    <row r="7" spans="1:161" s="21" customFormat="1" ht="13.5" customHeight="1" x14ac:dyDescent="0.2">
      <c r="A7" s="55"/>
      <c r="B7" s="56"/>
      <c r="C7" s="56"/>
      <c r="D7" s="56"/>
      <c r="E7" s="56"/>
      <c r="F7" s="57"/>
      <c r="G7" s="55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7"/>
      <c r="Y7" s="55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7"/>
      <c r="AO7" s="40" t="s">
        <v>10</v>
      </c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2"/>
      <c r="BF7" s="60" t="s">
        <v>11</v>
      </c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1"/>
      <c r="CO7" s="61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2"/>
      <c r="DI7" s="55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7"/>
      <c r="DY7" s="55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7"/>
      <c r="EO7" s="55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7"/>
    </row>
    <row r="8" spans="1:161" s="21" customFormat="1" ht="39.75" customHeight="1" x14ac:dyDescent="0.2">
      <c r="A8" s="49"/>
      <c r="B8" s="50"/>
      <c r="C8" s="50"/>
      <c r="D8" s="50"/>
      <c r="E8" s="50"/>
      <c r="F8" s="51"/>
      <c r="G8" s="49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1"/>
      <c r="Y8" s="49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1"/>
      <c r="AO8" s="49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1"/>
      <c r="BF8" s="58" t="s">
        <v>12</v>
      </c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 t="s">
        <v>13</v>
      </c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 t="s">
        <v>14</v>
      </c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49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1"/>
      <c r="DY8" s="49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1"/>
      <c r="EO8" s="49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1"/>
    </row>
    <row r="9" spans="1:161" s="6" customFormat="1" x14ac:dyDescent="0.2">
      <c r="A9" s="38">
        <v>1</v>
      </c>
      <c r="B9" s="38"/>
      <c r="C9" s="38"/>
      <c r="D9" s="38"/>
      <c r="E9" s="38"/>
      <c r="F9" s="38"/>
      <c r="G9" s="38">
        <v>2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>
        <v>3</v>
      </c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>
        <v>4</v>
      </c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>
        <v>5</v>
      </c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>
        <v>6</v>
      </c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>
        <v>7</v>
      </c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>
        <v>8</v>
      </c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>
        <v>9</v>
      </c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>
        <v>10</v>
      </c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</row>
    <row r="10" spans="1:161" s="7" customFormat="1" ht="15" customHeight="1" x14ac:dyDescent="0.2">
      <c r="A10" s="52" t="s">
        <v>105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4"/>
    </row>
    <row r="11" spans="1:161" s="7" customFormat="1" ht="27.75" customHeight="1" x14ac:dyDescent="0.2">
      <c r="A11" s="32" t="s">
        <v>17</v>
      </c>
      <c r="B11" s="32"/>
      <c r="C11" s="32"/>
      <c r="D11" s="32"/>
      <c r="E11" s="32"/>
      <c r="F11" s="32"/>
      <c r="G11" s="33" t="s">
        <v>22</v>
      </c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4">
        <v>8</v>
      </c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>
        <f>BF11+BX11+CQ11</f>
        <v>4717</v>
      </c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>
        <v>0</v>
      </c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>
        <v>0</v>
      </c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>
        <v>4717</v>
      </c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>
        <v>20</v>
      </c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>
        <v>1.7</v>
      </c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1">
        <f>Y11*AO11*12*1.7-74.4</f>
        <v>769740</v>
      </c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</row>
    <row r="12" spans="1:161" s="7" customFormat="1" ht="15" customHeight="1" x14ac:dyDescent="0.2">
      <c r="A12" s="43" t="s">
        <v>107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5"/>
      <c r="Y12" s="34" t="s">
        <v>16</v>
      </c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 t="s">
        <v>16</v>
      </c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 t="s">
        <v>16</v>
      </c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 t="s">
        <v>16</v>
      </c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 t="s">
        <v>16</v>
      </c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 t="s">
        <v>16</v>
      </c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1">
        <f>EO11</f>
        <v>769740</v>
      </c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</row>
    <row r="13" spans="1:161" s="7" customFormat="1" ht="15" customHeight="1" x14ac:dyDescent="0.2">
      <c r="A13" s="43" t="s">
        <v>108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5"/>
      <c r="Y13" s="34" t="s">
        <v>16</v>
      </c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 t="s">
        <v>16</v>
      </c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 t="s">
        <v>16</v>
      </c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 t="s">
        <v>16</v>
      </c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 t="s">
        <v>16</v>
      </c>
      <c r="DJ13" s="34"/>
      <c r="DK13" s="34"/>
      <c r="DL13" s="34"/>
      <c r="DM13" s="34"/>
      <c r="DN13" s="34"/>
      <c r="DO13" s="34"/>
      <c r="DP13" s="34"/>
      <c r="DQ13" s="34"/>
      <c r="DR13" s="34"/>
      <c r="DS13" s="34"/>
      <c r="DT13" s="34"/>
      <c r="DU13" s="34"/>
      <c r="DV13" s="34"/>
      <c r="DW13" s="34"/>
      <c r="DX13" s="34"/>
      <c r="DY13" s="34" t="s">
        <v>16</v>
      </c>
      <c r="DZ13" s="34"/>
      <c r="EA13" s="34"/>
      <c r="EB13" s="34"/>
      <c r="EC13" s="34"/>
      <c r="ED13" s="34"/>
      <c r="EE13" s="34"/>
      <c r="EF13" s="34"/>
      <c r="EG13" s="34"/>
      <c r="EH13" s="34"/>
      <c r="EI13" s="34"/>
      <c r="EJ13" s="34"/>
      <c r="EK13" s="34"/>
      <c r="EL13" s="34"/>
      <c r="EM13" s="34"/>
      <c r="EN13" s="34"/>
      <c r="EO13" s="31">
        <f>EO12</f>
        <v>769740</v>
      </c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6" spans="1:161" s="4" customFormat="1" ht="41.25" customHeight="1" x14ac:dyDescent="0.2">
      <c r="A16" s="48" t="s">
        <v>160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</row>
    <row r="17" spans="1:105" s="2" customFormat="1" ht="10.5" customHeight="1" x14ac:dyDescent="0.25"/>
    <row r="18" spans="1:105" s="2" customFormat="1" ht="55.5" customHeight="1" x14ac:dyDescent="0.25">
      <c r="A18" s="40" t="s">
        <v>4</v>
      </c>
      <c r="B18" s="41"/>
      <c r="C18" s="41"/>
      <c r="D18" s="41"/>
      <c r="E18" s="41"/>
      <c r="F18" s="42"/>
      <c r="G18" s="40" t="s">
        <v>36</v>
      </c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2"/>
      <c r="BW18" s="40" t="s">
        <v>37</v>
      </c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2"/>
      <c r="CM18" s="40" t="s">
        <v>38</v>
      </c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2"/>
    </row>
    <row r="19" spans="1:105" x14ac:dyDescent="0.2">
      <c r="A19" s="38">
        <v>1</v>
      </c>
      <c r="B19" s="38"/>
      <c r="C19" s="38"/>
      <c r="D19" s="38"/>
      <c r="E19" s="38"/>
      <c r="F19" s="38"/>
      <c r="G19" s="38">
        <v>2</v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>
        <v>3</v>
      </c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>
        <v>4</v>
      </c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</row>
    <row r="20" spans="1:105" s="2" customFormat="1" ht="21.75" customHeight="1" x14ac:dyDescent="0.25">
      <c r="A20" s="32" t="s">
        <v>17</v>
      </c>
      <c r="B20" s="32"/>
      <c r="C20" s="32"/>
      <c r="D20" s="32"/>
      <c r="E20" s="32"/>
      <c r="F20" s="32"/>
      <c r="G20" s="20"/>
      <c r="H20" s="65" t="s">
        <v>39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6"/>
      <c r="BW20" s="34" t="s">
        <v>16</v>
      </c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1">
        <f>CM21</f>
        <v>169340</v>
      </c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</row>
    <row r="21" spans="1:105" x14ac:dyDescent="0.2">
      <c r="A21" s="67" t="s">
        <v>40</v>
      </c>
      <c r="B21" s="68"/>
      <c r="C21" s="68"/>
      <c r="D21" s="68"/>
      <c r="E21" s="68"/>
      <c r="F21" s="69"/>
      <c r="G21" s="10"/>
      <c r="H21" s="73" t="s">
        <v>11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4"/>
      <c r="BW21" s="75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7"/>
      <c r="CM21" s="81">
        <v>169340</v>
      </c>
      <c r="CN21" s="82"/>
      <c r="CO21" s="82"/>
      <c r="CP21" s="82"/>
      <c r="CQ21" s="82"/>
      <c r="CR21" s="82"/>
      <c r="CS21" s="82"/>
      <c r="CT21" s="82"/>
      <c r="CU21" s="82"/>
      <c r="CV21" s="82"/>
      <c r="CW21" s="82"/>
      <c r="CX21" s="82"/>
      <c r="CY21" s="82"/>
      <c r="CZ21" s="82"/>
      <c r="DA21" s="83"/>
    </row>
    <row r="22" spans="1:105" x14ac:dyDescent="0.2">
      <c r="A22" s="70"/>
      <c r="B22" s="71"/>
      <c r="C22" s="71"/>
      <c r="D22" s="71"/>
      <c r="E22" s="71"/>
      <c r="F22" s="72"/>
      <c r="G22" s="11"/>
      <c r="H22" s="87" t="s">
        <v>41</v>
      </c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8"/>
      <c r="BW22" s="78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80"/>
      <c r="CM22" s="84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6"/>
    </row>
    <row r="23" spans="1:105" ht="13.5" customHeight="1" x14ac:dyDescent="0.2">
      <c r="A23" s="32" t="s">
        <v>42</v>
      </c>
      <c r="B23" s="32"/>
      <c r="C23" s="32"/>
      <c r="D23" s="32"/>
      <c r="E23" s="32"/>
      <c r="F23" s="32"/>
      <c r="G23" s="20"/>
      <c r="H23" s="63" t="s">
        <v>43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</row>
    <row r="24" spans="1:105" ht="26.25" customHeight="1" x14ac:dyDescent="0.2">
      <c r="A24" s="32" t="s">
        <v>44</v>
      </c>
      <c r="B24" s="32"/>
      <c r="C24" s="32"/>
      <c r="D24" s="32"/>
      <c r="E24" s="32"/>
      <c r="F24" s="32"/>
      <c r="G24" s="20"/>
      <c r="H24" s="63" t="s">
        <v>45</v>
      </c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</row>
    <row r="25" spans="1:105" ht="26.25" customHeight="1" x14ac:dyDescent="0.2">
      <c r="A25" s="32" t="s">
        <v>18</v>
      </c>
      <c r="B25" s="32"/>
      <c r="C25" s="32"/>
      <c r="D25" s="32"/>
      <c r="E25" s="32"/>
      <c r="F25" s="32"/>
      <c r="G25" s="20"/>
      <c r="H25" s="65" t="s">
        <v>46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6"/>
      <c r="BW25" s="34" t="s">
        <v>16</v>
      </c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1">
        <f>CM26+CM29</f>
        <v>23860</v>
      </c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</row>
    <row r="26" spans="1:105" x14ac:dyDescent="0.2">
      <c r="A26" s="67" t="s">
        <v>47</v>
      </c>
      <c r="B26" s="68"/>
      <c r="C26" s="68"/>
      <c r="D26" s="68"/>
      <c r="E26" s="68"/>
      <c r="F26" s="69"/>
      <c r="G26" s="10"/>
      <c r="H26" s="73" t="s">
        <v>11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4"/>
      <c r="BW26" s="75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76"/>
      <c r="CK26" s="76"/>
      <c r="CL26" s="77"/>
      <c r="CM26" s="81">
        <v>22320</v>
      </c>
      <c r="CN26" s="82"/>
      <c r="CO26" s="82"/>
      <c r="CP26" s="82"/>
      <c r="CQ26" s="82"/>
      <c r="CR26" s="82"/>
      <c r="CS26" s="82"/>
      <c r="CT26" s="82"/>
      <c r="CU26" s="82"/>
      <c r="CV26" s="82"/>
      <c r="CW26" s="82"/>
      <c r="CX26" s="82"/>
      <c r="CY26" s="82"/>
      <c r="CZ26" s="82"/>
      <c r="DA26" s="83"/>
    </row>
    <row r="27" spans="1:105" ht="25.5" customHeight="1" x14ac:dyDescent="0.2">
      <c r="A27" s="70"/>
      <c r="B27" s="71"/>
      <c r="C27" s="71"/>
      <c r="D27" s="71"/>
      <c r="E27" s="71"/>
      <c r="F27" s="72"/>
      <c r="G27" s="11"/>
      <c r="H27" s="87" t="s">
        <v>48</v>
      </c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8"/>
      <c r="BW27" s="78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80"/>
      <c r="CM27" s="84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6"/>
    </row>
    <row r="28" spans="1:105" ht="26.25" customHeight="1" x14ac:dyDescent="0.2">
      <c r="A28" s="32" t="s">
        <v>49</v>
      </c>
      <c r="B28" s="32"/>
      <c r="C28" s="32"/>
      <c r="D28" s="32"/>
      <c r="E28" s="32"/>
      <c r="F28" s="32"/>
      <c r="G28" s="20"/>
      <c r="H28" s="63" t="s">
        <v>50</v>
      </c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  <c r="BH28" s="63"/>
      <c r="BI28" s="63"/>
      <c r="BJ28" s="63"/>
      <c r="BK28" s="63"/>
      <c r="BL28" s="63"/>
      <c r="BM28" s="63"/>
      <c r="BN28" s="63"/>
      <c r="BO28" s="63"/>
      <c r="BP28" s="63"/>
      <c r="BQ28" s="63"/>
      <c r="BR28" s="63"/>
      <c r="BS28" s="63"/>
      <c r="BT28" s="63"/>
      <c r="BU28" s="63"/>
      <c r="BV28" s="6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</row>
    <row r="29" spans="1:105" ht="27" customHeight="1" x14ac:dyDescent="0.2">
      <c r="A29" s="32" t="s">
        <v>51</v>
      </c>
      <c r="B29" s="32"/>
      <c r="C29" s="32"/>
      <c r="D29" s="32"/>
      <c r="E29" s="32"/>
      <c r="F29" s="32"/>
      <c r="G29" s="20"/>
      <c r="H29" s="63" t="s">
        <v>52</v>
      </c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1">
        <v>1540</v>
      </c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</row>
    <row r="30" spans="1:105" ht="27" customHeight="1" x14ac:dyDescent="0.2">
      <c r="A30" s="32" t="s">
        <v>53</v>
      </c>
      <c r="B30" s="32"/>
      <c r="C30" s="32"/>
      <c r="D30" s="32"/>
      <c r="E30" s="32"/>
      <c r="F30" s="32"/>
      <c r="G30" s="20"/>
      <c r="H30" s="63" t="s">
        <v>54</v>
      </c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</row>
    <row r="31" spans="1:105" ht="27" customHeight="1" x14ac:dyDescent="0.2">
      <c r="A31" s="32" t="s">
        <v>55</v>
      </c>
      <c r="B31" s="32"/>
      <c r="C31" s="32"/>
      <c r="D31" s="32"/>
      <c r="E31" s="32"/>
      <c r="F31" s="32"/>
      <c r="G31" s="20"/>
      <c r="H31" s="63" t="s">
        <v>54</v>
      </c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  <c r="BH31" s="63"/>
      <c r="BI31" s="63"/>
      <c r="BJ31" s="63"/>
      <c r="BK31" s="63"/>
      <c r="BL31" s="63"/>
      <c r="BM31" s="63"/>
      <c r="BN31" s="63"/>
      <c r="BO31" s="63"/>
      <c r="BP31" s="63"/>
      <c r="BQ31" s="63"/>
      <c r="BR31" s="63"/>
      <c r="BS31" s="63"/>
      <c r="BT31" s="63"/>
      <c r="BU31" s="63"/>
      <c r="BV31" s="6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</row>
    <row r="32" spans="1:105" ht="26.25" customHeight="1" x14ac:dyDescent="0.2">
      <c r="A32" s="32" t="s">
        <v>19</v>
      </c>
      <c r="B32" s="32"/>
      <c r="C32" s="32"/>
      <c r="D32" s="32"/>
      <c r="E32" s="32"/>
      <c r="F32" s="32"/>
      <c r="G32" s="20"/>
      <c r="H32" s="65" t="s">
        <v>56</v>
      </c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6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1">
        <v>39260</v>
      </c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</row>
    <row r="33" spans="1:105" ht="13.5" customHeight="1" x14ac:dyDescent="0.2">
      <c r="A33" s="32"/>
      <c r="B33" s="32"/>
      <c r="C33" s="32"/>
      <c r="D33" s="32"/>
      <c r="E33" s="32"/>
      <c r="F33" s="32"/>
      <c r="G33" s="43" t="s">
        <v>15</v>
      </c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5"/>
      <c r="BW33" s="34" t="s">
        <v>16</v>
      </c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1">
        <f>CM20+CM25+CM32</f>
        <v>232460</v>
      </c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</row>
    <row r="34" spans="1:105" ht="13.5" customHeight="1" x14ac:dyDescent="0.2">
      <c r="A34" s="32"/>
      <c r="B34" s="32"/>
      <c r="C34" s="32"/>
      <c r="D34" s="32"/>
      <c r="E34" s="32"/>
      <c r="F34" s="32"/>
      <c r="G34" s="43" t="s">
        <v>11</v>
      </c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5"/>
      <c r="BW34" s="34" t="s">
        <v>16</v>
      </c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</row>
    <row r="35" spans="1:105" ht="13.5" customHeight="1" x14ac:dyDescent="0.2">
      <c r="A35" s="32"/>
      <c r="B35" s="32"/>
      <c r="C35" s="32"/>
      <c r="D35" s="32"/>
      <c r="E35" s="32"/>
      <c r="F35" s="32"/>
      <c r="G35" s="43" t="s">
        <v>113</v>
      </c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5"/>
      <c r="BW35" s="34" t="s">
        <v>16</v>
      </c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1">
        <v>232460</v>
      </c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</row>
    <row r="36" spans="1:105" s="2" customFormat="1" ht="3.75" customHeight="1" x14ac:dyDescent="0.25"/>
    <row r="37" spans="1:105" s="12" customFormat="1" ht="48" customHeight="1" x14ac:dyDescent="0.2">
      <c r="A37" s="89" t="s">
        <v>57</v>
      </c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0"/>
      <c r="AP37" s="90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0"/>
      <c r="BB37" s="90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0"/>
      <c r="BN37" s="90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0"/>
      <c r="BZ37" s="90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90"/>
      <c r="CM37" s="90"/>
      <c r="CN37" s="90"/>
      <c r="CO37" s="90"/>
      <c r="CP37" s="90"/>
      <c r="CQ37" s="90"/>
      <c r="CR37" s="90"/>
      <c r="CS37" s="90"/>
      <c r="CT37" s="90"/>
      <c r="CU37" s="90"/>
      <c r="CV37" s="90"/>
      <c r="CW37" s="90"/>
      <c r="CX37" s="90"/>
      <c r="CY37" s="90"/>
      <c r="CZ37" s="90"/>
      <c r="DA37" s="90"/>
    </row>
    <row r="39" spans="1:105" s="4" customFormat="1" ht="14.25" x14ac:dyDescent="0.2">
      <c r="A39" s="39" t="s">
        <v>58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</row>
    <row r="40" spans="1:105" s="2" customFormat="1" ht="6" customHeight="1" x14ac:dyDescent="0.25"/>
    <row r="41" spans="1:105" s="21" customFormat="1" ht="45" customHeight="1" x14ac:dyDescent="0.2">
      <c r="A41" s="40" t="s">
        <v>4</v>
      </c>
      <c r="B41" s="41"/>
      <c r="C41" s="41"/>
      <c r="D41" s="41"/>
      <c r="E41" s="41"/>
      <c r="F41" s="41"/>
      <c r="G41" s="42"/>
      <c r="H41" s="40" t="s">
        <v>59</v>
      </c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2"/>
      <c r="BD41" s="40" t="s">
        <v>60</v>
      </c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2"/>
      <c r="BT41" s="40" t="s">
        <v>61</v>
      </c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2"/>
      <c r="CJ41" s="40" t="s">
        <v>62</v>
      </c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2"/>
    </row>
    <row r="42" spans="1:105" s="6" customFormat="1" x14ac:dyDescent="0.2">
      <c r="A42" s="38">
        <v>1</v>
      </c>
      <c r="B42" s="38"/>
      <c r="C42" s="38"/>
      <c r="D42" s="38"/>
      <c r="E42" s="38"/>
      <c r="F42" s="38"/>
      <c r="G42" s="38"/>
      <c r="H42" s="38">
        <v>2</v>
      </c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>
        <v>3</v>
      </c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>
        <v>4</v>
      </c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>
        <v>5</v>
      </c>
      <c r="CK42" s="38"/>
      <c r="CL42" s="38"/>
      <c r="CM42" s="38"/>
      <c r="CN42" s="38"/>
      <c r="CO42" s="38"/>
      <c r="CP42" s="38"/>
      <c r="CQ42" s="38"/>
      <c r="CR42" s="38"/>
      <c r="CS42" s="38"/>
      <c r="CT42" s="38"/>
      <c r="CU42" s="38"/>
      <c r="CV42" s="38"/>
      <c r="CW42" s="38"/>
      <c r="CX42" s="38"/>
      <c r="CY42" s="38"/>
      <c r="CZ42" s="38"/>
      <c r="DA42" s="38"/>
    </row>
    <row r="43" spans="1:105" s="7" customFormat="1" ht="15" customHeight="1" x14ac:dyDescent="0.2">
      <c r="A43" s="32" t="s">
        <v>114</v>
      </c>
      <c r="B43" s="32"/>
      <c r="C43" s="32"/>
      <c r="D43" s="32"/>
      <c r="E43" s="32"/>
      <c r="F43" s="32"/>
      <c r="G43" s="32"/>
      <c r="H43" s="33" t="s">
        <v>115</v>
      </c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4">
        <v>0</v>
      </c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>
        <v>0</v>
      </c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1">
        <v>0</v>
      </c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</row>
    <row r="44" spans="1:105" s="7" customFormat="1" ht="15" customHeight="1" x14ac:dyDescent="0.2">
      <c r="A44" s="32" t="s">
        <v>18</v>
      </c>
      <c r="B44" s="32"/>
      <c r="C44" s="32"/>
      <c r="D44" s="32"/>
      <c r="E44" s="32"/>
      <c r="F44" s="32"/>
      <c r="G44" s="32"/>
      <c r="H44" s="33" t="s">
        <v>164</v>
      </c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1">
        <v>43700</v>
      </c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</row>
    <row r="45" spans="1:105" s="7" customFormat="1" ht="15" customHeight="1" x14ac:dyDescent="0.2">
      <c r="A45" s="32" t="s">
        <v>19</v>
      </c>
      <c r="B45" s="32"/>
      <c r="C45" s="32"/>
      <c r="D45" s="32"/>
      <c r="E45" s="32"/>
      <c r="F45" s="32"/>
      <c r="G45" s="32"/>
      <c r="H45" s="33" t="s">
        <v>165</v>
      </c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1">
        <v>763600</v>
      </c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</row>
    <row r="46" spans="1:105" s="7" customFormat="1" ht="15" customHeight="1" x14ac:dyDescent="0.2">
      <c r="A46" s="32" t="s">
        <v>23</v>
      </c>
      <c r="B46" s="32"/>
      <c r="C46" s="32"/>
      <c r="D46" s="32"/>
      <c r="E46" s="32"/>
      <c r="F46" s="32"/>
      <c r="G46" s="32"/>
      <c r="H46" s="33" t="s">
        <v>178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1">
        <v>30000</v>
      </c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</row>
    <row r="47" spans="1:105" s="7" customFormat="1" ht="15" customHeight="1" x14ac:dyDescent="0.2">
      <c r="A47" s="32"/>
      <c r="B47" s="32"/>
      <c r="C47" s="32"/>
      <c r="D47" s="32"/>
      <c r="E47" s="32"/>
      <c r="F47" s="32"/>
      <c r="G47" s="32"/>
      <c r="H47" s="44" t="s">
        <v>15</v>
      </c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5"/>
      <c r="BD47" s="34" t="s">
        <v>16</v>
      </c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 t="s">
        <v>16</v>
      </c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1">
        <f>CJ43+CJ44+CJ45+CJ46</f>
        <v>837300</v>
      </c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</row>
    <row r="48" spans="1:105" s="7" customFormat="1" ht="15" customHeight="1" x14ac:dyDescent="0.2">
      <c r="A48" s="25"/>
      <c r="B48" s="25"/>
      <c r="C48" s="25"/>
      <c r="D48" s="25"/>
      <c r="E48" s="25"/>
      <c r="F48" s="25"/>
      <c r="G48" s="25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27"/>
      <c r="CV48" s="27"/>
      <c r="CW48" s="27"/>
      <c r="CX48" s="27"/>
      <c r="CY48" s="27"/>
      <c r="CZ48" s="27"/>
      <c r="DA48" s="27"/>
    </row>
    <row r="49" spans="1:105" s="4" customFormat="1" ht="14.25" x14ac:dyDescent="0.2">
      <c r="A49" s="39" t="s">
        <v>173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9"/>
      <c r="BD49" s="39"/>
      <c r="BE49" s="39"/>
      <c r="BF49" s="39"/>
      <c r="BG49" s="39"/>
      <c r="BH49" s="39"/>
      <c r="BI49" s="39"/>
      <c r="BJ49" s="39"/>
      <c r="BK49" s="39"/>
      <c r="BL49" s="39"/>
      <c r="BM49" s="39"/>
      <c r="BN49" s="39"/>
      <c r="BO49" s="39"/>
      <c r="BP49" s="39"/>
      <c r="BQ49" s="39"/>
      <c r="BR49" s="39"/>
      <c r="BS49" s="39"/>
      <c r="BT49" s="39"/>
      <c r="BU49" s="39"/>
      <c r="BV49" s="39"/>
      <c r="BW49" s="39"/>
      <c r="BX49" s="39"/>
      <c r="BY49" s="39"/>
      <c r="BZ49" s="39"/>
      <c r="CA49" s="39"/>
      <c r="CB49" s="39"/>
      <c r="CC49" s="39"/>
      <c r="CD49" s="39"/>
      <c r="CE49" s="39"/>
      <c r="CF49" s="39"/>
      <c r="CG49" s="39"/>
      <c r="CH49" s="39"/>
      <c r="CI49" s="39"/>
      <c r="CJ49" s="39"/>
      <c r="CK49" s="39"/>
      <c r="CL49" s="39"/>
      <c r="CM49" s="39"/>
      <c r="CN49" s="39"/>
      <c r="CO49" s="39"/>
      <c r="CP49" s="39"/>
      <c r="CQ49" s="39"/>
      <c r="CR49" s="39"/>
      <c r="CS49" s="39"/>
      <c r="CT49" s="39"/>
      <c r="CU49" s="39"/>
      <c r="CV49" s="39"/>
      <c r="CW49" s="39"/>
      <c r="CX49" s="39"/>
      <c r="CY49" s="39"/>
      <c r="CZ49" s="39"/>
      <c r="DA49" s="39"/>
    </row>
    <row r="50" spans="1:105" s="4" customFormat="1" ht="14.25" x14ac:dyDescent="0.2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</row>
    <row r="51" spans="1:105" s="4" customFormat="1" ht="14.25" x14ac:dyDescent="0.2">
      <c r="A51" s="39" t="s">
        <v>166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  <c r="BG51" s="39"/>
      <c r="BH51" s="39"/>
      <c r="BI51" s="39"/>
      <c r="BJ51" s="39"/>
      <c r="BK51" s="39"/>
      <c r="BL51" s="39"/>
      <c r="BM51" s="39"/>
      <c r="BN51" s="39"/>
      <c r="BO51" s="39"/>
      <c r="BP51" s="39"/>
      <c r="BQ51" s="39"/>
      <c r="BR51" s="39"/>
      <c r="BS51" s="39"/>
      <c r="BT51" s="39"/>
      <c r="BU51" s="39"/>
      <c r="BV51" s="39"/>
      <c r="BW51" s="39"/>
      <c r="BX51" s="39"/>
      <c r="BY51" s="39"/>
      <c r="BZ51" s="39"/>
      <c r="CA51" s="39"/>
      <c r="CB51" s="39"/>
      <c r="CC51" s="39"/>
      <c r="CD51" s="39"/>
      <c r="CE51" s="39"/>
      <c r="CF51" s="39"/>
      <c r="CG51" s="39"/>
      <c r="CH51" s="39"/>
      <c r="CI51" s="39"/>
      <c r="CJ51" s="39"/>
      <c r="CK51" s="39"/>
      <c r="CL51" s="39"/>
      <c r="CM51" s="39"/>
      <c r="CN51" s="39"/>
      <c r="CO51" s="39"/>
      <c r="CP51" s="39"/>
      <c r="CQ51" s="39"/>
      <c r="CR51" s="39"/>
      <c r="CS51" s="39"/>
      <c r="CT51" s="39"/>
      <c r="CU51" s="39"/>
      <c r="CV51" s="39"/>
      <c r="CW51" s="39"/>
      <c r="CX51" s="39"/>
      <c r="CY51" s="39"/>
      <c r="CZ51" s="39"/>
      <c r="DA51" s="39"/>
    </row>
    <row r="52" spans="1:105" s="2" customFormat="1" ht="10.5" customHeight="1" x14ac:dyDescent="0.25"/>
    <row r="53" spans="1:105" s="2" customFormat="1" ht="30" customHeight="1" x14ac:dyDescent="0.25">
      <c r="A53" s="40" t="s">
        <v>4</v>
      </c>
      <c r="B53" s="41"/>
      <c r="C53" s="41"/>
      <c r="D53" s="41"/>
      <c r="E53" s="41"/>
      <c r="F53" s="41"/>
      <c r="G53" s="42"/>
      <c r="H53" s="40" t="s">
        <v>64</v>
      </c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2"/>
      <c r="BT53" s="40" t="s">
        <v>94</v>
      </c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2"/>
      <c r="CJ53" s="40" t="s">
        <v>95</v>
      </c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2"/>
    </row>
    <row r="54" spans="1:105" x14ac:dyDescent="0.2">
      <c r="A54" s="38">
        <v>1</v>
      </c>
      <c r="B54" s="38"/>
      <c r="C54" s="38"/>
      <c r="D54" s="38"/>
      <c r="E54" s="38"/>
      <c r="F54" s="38"/>
      <c r="G54" s="38"/>
      <c r="H54" s="38">
        <v>2</v>
      </c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>
        <v>3</v>
      </c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>
        <v>4</v>
      </c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</row>
    <row r="55" spans="1:105" s="2" customFormat="1" ht="15" customHeight="1" x14ac:dyDescent="0.25">
      <c r="A55" s="32" t="s">
        <v>17</v>
      </c>
      <c r="B55" s="32"/>
      <c r="C55" s="32"/>
      <c r="D55" s="32"/>
      <c r="E55" s="32"/>
      <c r="F55" s="32"/>
      <c r="G55" s="32"/>
      <c r="H55" s="94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6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1">
        <v>0</v>
      </c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</row>
    <row r="56" spans="1:105" s="2" customFormat="1" ht="15" customHeight="1" x14ac:dyDescent="0.25">
      <c r="A56" s="32" t="s">
        <v>18</v>
      </c>
      <c r="B56" s="32"/>
      <c r="C56" s="32"/>
      <c r="D56" s="32"/>
      <c r="E56" s="32"/>
      <c r="F56" s="32"/>
      <c r="G56" s="32"/>
      <c r="H56" s="94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6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1">
        <v>0</v>
      </c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</row>
    <row r="57" spans="1:105" s="2" customFormat="1" ht="15" customHeight="1" x14ac:dyDescent="0.25">
      <c r="A57" s="32"/>
      <c r="B57" s="32"/>
      <c r="C57" s="32"/>
      <c r="D57" s="32"/>
      <c r="E57" s="32"/>
      <c r="F57" s="32"/>
      <c r="G57" s="32"/>
      <c r="H57" s="95" t="s">
        <v>15</v>
      </c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7"/>
      <c r="BT57" s="34" t="s">
        <v>16</v>
      </c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1">
        <f>CJ55+CJ56</f>
        <v>0</v>
      </c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</row>
    <row r="58" spans="1:105" s="7" customFormat="1" ht="15" customHeight="1" x14ac:dyDescent="0.2">
      <c r="A58" s="25"/>
      <c r="B58" s="25"/>
      <c r="C58" s="25"/>
      <c r="D58" s="25"/>
      <c r="E58" s="25"/>
      <c r="F58" s="25"/>
      <c r="G58" s="25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</row>
    <row r="59" spans="1:105" s="7" customFormat="1" ht="15" customHeight="1" x14ac:dyDescent="0.2">
      <c r="A59" s="22"/>
      <c r="B59" s="22"/>
      <c r="C59" s="22"/>
      <c r="D59" s="22"/>
      <c r="E59" s="22"/>
      <c r="F59" s="22"/>
      <c r="G59" s="22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</row>
    <row r="60" spans="1:105" s="4" customFormat="1" ht="28.5" customHeight="1" x14ac:dyDescent="0.2">
      <c r="A60" s="48" t="s">
        <v>167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</row>
    <row r="61" spans="1:105" s="2" customFormat="1" ht="10.5" customHeight="1" x14ac:dyDescent="0.25"/>
    <row r="62" spans="1:105" s="29" customFormat="1" ht="30" customHeight="1" x14ac:dyDescent="0.2">
      <c r="A62" s="40" t="s">
        <v>4</v>
      </c>
      <c r="B62" s="41"/>
      <c r="C62" s="41"/>
      <c r="D62" s="41"/>
      <c r="E62" s="41"/>
      <c r="F62" s="41"/>
      <c r="G62" s="42"/>
      <c r="H62" s="40" t="s">
        <v>64</v>
      </c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2"/>
      <c r="BD62" s="40" t="s">
        <v>86</v>
      </c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2"/>
      <c r="BT62" s="40" t="s">
        <v>97</v>
      </c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2"/>
      <c r="CJ62" s="40" t="s">
        <v>98</v>
      </c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2"/>
    </row>
    <row r="63" spans="1:105" s="6" customFormat="1" x14ac:dyDescent="0.2">
      <c r="A63" s="38"/>
      <c r="B63" s="38"/>
      <c r="C63" s="38"/>
      <c r="D63" s="38"/>
      <c r="E63" s="38"/>
      <c r="F63" s="38"/>
      <c r="G63" s="38"/>
      <c r="H63" s="38">
        <v>1</v>
      </c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>
        <v>2</v>
      </c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>
        <v>3</v>
      </c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>
        <v>4</v>
      </c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</row>
    <row r="64" spans="1:105" s="7" customFormat="1" ht="15" customHeight="1" x14ac:dyDescent="0.2">
      <c r="A64" s="32" t="s">
        <v>17</v>
      </c>
      <c r="B64" s="32"/>
      <c r="C64" s="32"/>
      <c r="D64" s="32"/>
      <c r="E64" s="32"/>
      <c r="F64" s="32"/>
      <c r="G64" s="32"/>
      <c r="H64" s="33" t="s">
        <v>161</v>
      </c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  <c r="AZ64" s="33"/>
      <c r="BA64" s="33"/>
      <c r="BB64" s="33"/>
      <c r="BC64" s="33"/>
      <c r="BD64" s="34">
        <v>1</v>
      </c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1">
        <v>0</v>
      </c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</row>
    <row r="65" spans="1:161" s="7" customFormat="1" ht="23.25" customHeight="1" x14ac:dyDescent="0.2">
      <c r="A65" s="32" t="s">
        <v>18</v>
      </c>
      <c r="B65" s="32"/>
      <c r="C65" s="32"/>
      <c r="D65" s="32"/>
      <c r="E65" s="32"/>
      <c r="F65" s="32"/>
      <c r="G65" s="32"/>
      <c r="H65" s="33" t="s">
        <v>162</v>
      </c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  <c r="AZ65" s="33"/>
      <c r="BA65" s="33"/>
      <c r="BB65" s="33"/>
      <c r="BC65" s="33"/>
      <c r="BD65" s="34">
        <v>1</v>
      </c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1">
        <v>121400</v>
      </c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</row>
    <row r="66" spans="1:161" s="7" customFormat="1" ht="22.5" customHeight="1" x14ac:dyDescent="0.2">
      <c r="A66" s="32" t="s">
        <v>19</v>
      </c>
      <c r="B66" s="32"/>
      <c r="C66" s="32"/>
      <c r="D66" s="32"/>
      <c r="E66" s="32"/>
      <c r="F66" s="32"/>
      <c r="G66" s="32"/>
      <c r="H66" s="33" t="s">
        <v>163</v>
      </c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4">
        <v>1</v>
      </c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1">
        <v>24500</v>
      </c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</row>
    <row r="67" spans="1:161" s="7" customFormat="1" ht="15" customHeight="1" x14ac:dyDescent="0.2">
      <c r="A67" s="32" t="s">
        <v>23</v>
      </c>
      <c r="B67" s="32"/>
      <c r="C67" s="32"/>
      <c r="D67" s="32"/>
      <c r="E67" s="32"/>
      <c r="F67" s="32"/>
      <c r="G67" s="32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1">
        <v>0</v>
      </c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</row>
    <row r="68" spans="1:161" s="7" customFormat="1" ht="15" customHeight="1" x14ac:dyDescent="0.2">
      <c r="A68" s="32"/>
      <c r="B68" s="32"/>
      <c r="C68" s="32"/>
      <c r="D68" s="32"/>
      <c r="E68" s="32"/>
      <c r="F68" s="32"/>
      <c r="G68" s="32"/>
      <c r="H68" s="44" t="s">
        <v>15</v>
      </c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5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 t="s">
        <v>16</v>
      </c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1">
        <f>CJ64+CJ65+CJ67+CJ66</f>
        <v>145900</v>
      </c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</row>
    <row r="69" spans="1:161" s="7" customFormat="1" ht="15" customHeight="1" x14ac:dyDescent="0.2">
      <c r="A69" s="25"/>
      <c r="B69" s="25"/>
      <c r="C69" s="25"/>
      <c r="D69" s="25"/>
      <c r="E69" s="25"/>
      <c r="F69" s="25"/>
      <c r="G69" s="25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30"/>
      <c r="CK69" s="30"/>
      <c r="CL69" s="30"/>
      <c r="CM69" s="30"/>
      <c r="CN69" s="30"/>
      <c r="CO69" s="30"/>
      <c r="CP69" s="30"/>
      <c r="CQ69" s="30"/>
      <c r="CR69" s="30"/>
      <c r="CS69" s="30"/>
      <c r="CT69" s="30"/>
      <c r="CU69" s="30"/>
      <c r="CV69" s="30"/>
      <c r="CW69" s="30"/>
      <c r="CX69" s="30"/>
      <c r="CY69" s="30"/>
      <c r="CZ69" s="30"/>
      <c r="DA69" s="30"/>
    </row>
    <row r="70" spans="1:161" s="7" customFormat="1" ht="15" customHeight="1" x14ac:dyDescent="0.2">
      <c r="A70" s="25"/>
      <c r="B70" s="25"/>
      <c r="C70" s="25"/>
      <c r="D70" s="25"/>
      <c r="E70" s="25"/>
      <c r="F70" s="25"/>
      <c r="G70" s="25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30"/>
      <c r="CK70" s="30"/>
      <c r="CL70" s="30"/>
      <c r="CM70" s="30"/>
      <c r="CN70" s="30"/>
      <c r="CO70" s="30"/>
      <c r="CP70" s="30"/>
      <c r="CQ70" s="30"/>
      <c r="CR70" s="30"/>
      <c r="CS70" s="30"/>
      <c r="CT70" s="30"/>
      <c r="CU70" s="30"/>
      <c r="CV70" s="30"/>
      <c r="CW70" s="30"/>
      <c r="CX70" s="30"/>
      <c r="CY70" s="30"/>
      <c r="CZ70" s="30"/>
      <c r="DA70" s="30"/>
    </row>
    <row r="71" spans="1:161" s="7" customFormat="1" ht="15" customHeight="1" x14ac:dyDescent="0.2">
      <c r="A71" s="22"/>
      <c r="B71" s="22"/>
      <c r="C71" s="22"/>
      <c r="D71" s="22"/>
      <c r="E71" s="22"/>
      <c r="F71" s="22"/>
      <c r="G71" s="22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</row>
    <row r="72" spans="1:161" s="4" customFormat="1" ht="24.75" customHeight="1" x14ac:dyDescent="0.2">
      <c r="A72" s="8" t="s">
        <v>133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99">
        <f>EO13+CM35+CJ47+CJ57+CJ68</f>
        <v>1985400</v>
      </c>
      <c r="BX72" s="100"/>
      <c r="BY72" s="100"/>
      <c r="BZ72" s="100"/>
      <c r="CA72" s="100"/>
      <c r="CB72" s="100"/>
      <c r="CC72" s="100"/>
      <c r="CD72" s="100"/>
      <c r="CE72" s="100"/>
      <c r="CF72" s="100"/>
      <c r="CG72" s="100"/>
      <c r="CH72" s="100"/>
      <c r="CI72" s="100"/>
      <c r="CJ72" s="100"/>
      <c r="CK72" s="100"/>
      <c r="CL72" s="100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</row>
    <row r="73" spans="1:161" ht="13.5" customHeight="1" x14ac:dyDescent="0.2">
      <c r="A73" s="35"/>
      <c r="B73" s="35"/>
      <c r="C73" s="35"/>
      <c r="D73" s="35"/>
      <c r="E73" s="35"/>
      <c r="F73" s="35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</row>
    <row r="74" spans="1:161" ht="13.5" customHeight="1" x14ac:dyDescent="0.2">
      <c r="A74" s="35"/>
      <c r="B74" s="35"/>
      <c r="C74" s="35"/>
      <c r="D74" s="35"/>
      <c r="E74" s="35"/>
      <c r="F74" s="35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</row>
    <row r="75" spans="1:161" ht="13.5" customHeight="1" x14ac:dyDescent="0.2">
      <c r="A75" s="35"/>
      <c r="B75" s="35"/>
      <c r="C75" s="35"/>
      <c r="D75" s="35"/>
      <c r="E75" s="35"/>
      <c r="F75" s="35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</row>
  </sheetData>
  <mergeCells count="228">
    <mergeCell ref="A45:G45"/>
    <mergeCell ref="H45:BC45"/>
    <mergeCell ref="BD45:BS45"/>
    <mergeCell ref="BT45:CI45"/>
    <mergeCell ref="CJ45:DA45"/>
    <mergeCell ref="A43:G43"/>
    <mergeCell ref="H43:BC43"/>
    <mergeCell ref="BD43:BS43"/>
    <mergeCell ref="BT43:CI43"/>
    <mergeCell ref="CJ43:DA43"/>
    <mergeCell ref="A44:G44"/>
    <mergeCell ref="H44:BC44"/>
    <mergeCell ref="BD44:BS44"/>
    <mergeCell ref="BT44:CI44"/>
    <mergeCell ref="CJ44:DA44"/>
    <mergeCell ref="A42:G42"/>
    <mergeCell ref="H42:BC42"/>
    <mergeCell ref="BD42:BS42"/>
    <mergeCell ref="BT42:CI42"/>
    <mergeCell ref="CJ42:DA42"/>
    <mergeCell ref="A39:DA39"/>
    <mergeCell ref="A41:G41"/>
    <mergeCell ref="H41:BC41"/>
    <mergeCell ref="BD41:BS41"/>
    <mergeCell ref="BT41:CI41"/>
    <mergeCell ref="CJ41:DA41"/>
    <mergeCell ref="A35:F35"/>
    <mergeCell ref="G35:BV35"/>
    <mergeCell ref="BW35:CL35"/>
    <mergeCell ref="CM35:DA35"/>
    <mergeCell ref="A37:DA37"/>
    <mergeCell ref="A34:F34"/>
    <mergeCell ref="G34:BV34"/>
    <mergeCell ref="BW34:CL34"/>
    <mergeCell ref="CM34:DA34"/>
    <mergeCell ref="A32:F32"/>
    <mergeCell ref="H32:BV32"/>
    <mergeCell ref="BW32:CL32"/>
    <mergeCell ref="CM32:DA32"/>
    <mergeCell ref="A33:F33"/>
    <mergeCell ref="G33:BV33"/>
    <mergeCell ref="BW33:CL33"/>
    <mergeCell ref="CM33:DA33"/>
    <mergeCell ref="A30:F30"/>
    <mergeCell ref="H30:BV30"/>
    <mergeCell ref="BW30:CL30"/>
    <mergeCell ref="CM30:DA30"/>
    <mergeCell ref="A31:F31"/>
    <mergeCell ref="H31:BV31"/>
    <mergeCell ref="BW31:CL31"/>
    <mergeCell ref="CM31:DA31"/>
    <mergeCell ref="A28:F28"/>
    <mergeCell ref="H28:BV28"/>
    <mergeCell ref="BW28:CL28"/>
    <mergeCell ref="CM28:DA28"/>
    <mergeCell ref="A29:F29"/>
    <mergeCell ref="H29:BV29"/>
    <mergeCell ref="BW29:CL29"/>
    <mergeCell ref="CM29:DA29"/>
    <mergeCell ref="A25:F25"/>
    <mergeCell ref="H25:BV25"/>
    <mergeCell ref="BW25:CL25"/>
    <mergeCell ref="CM25:DA25"/>
    <mergeCell ref="A26:F27"/>
    <mergeCell ref="H26:BV26"/>
    <mergeCell ref="BW26:CL27"/>
    <mergeCell ref="CM26:DA27"/>
    <mergeCell ref="H27:BV27"/>
    <mergeCell ref="A23:F23"/>
    <mergeCell ref="H23:BV23"/>
    <mergeCell ref="BW23:CL23"/>
    <mergeCell ref="CM23:DA23"/>
    <mergeCell ref="A24:F24"/>
    <mergeCell ref="H24:BV24"/>
    <mergeCell ref="BW24:CL24"/>
    <mergeCell ref="CM24:DA24"/>
    <mergeCell ref="A21:F22"/>
    <mergeCell ref="H21:BV21"/>
    <mergeCell ref="BW21:CL22"/>
    <mergeCell ref="CM21:DA22"/>
    <mergeCell ref="H22:BV22"/>
    <mergeCell ref="A19:F19"/>
    <mergeCell ref="G19:BV19"/>
    <mergeCell ref="BW19:CL19"/>
    <mergeCell ref="CM19:DA19"/>
    <mergeCell ref="A20:F20"/>
    <mergeCell ref="H20:BV20"/>
    <mergeCell ref="BW20:CL20"/>
    <mergeCell ref="CM20:DA20"/>
    <mergeCell ref="A16:DA16"/>
    <mergeCell ref="A18:F18"/>
    <mergeCell ref="G18:BV18"/>
    <mergeCell ref="BW18:CL18"/>
    <mergeCell ref="CM18:DA18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72:CL72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0:DA60"/>
    <mergeCell ref="A62:G62"/>
    <mergeCell ref="H62:BC62"/>
    <mergeCell ref="BD62:BS62"/>
    <mergeCell ref="BT62:CI62"/>
    <mergeCell ref="CJ62:DA62"/>
    <mergeCell ref="A63:G63"/>
    <mergeCell ref="H63:BC63"/>
    <mergeCell ref="BD63:BS63"/>
    <mergeCell ref="A75:F75"/>
    <mergeCell ref="G75:BV75"/>
    <mergeCell ref="BW75:CL75"/>
    <mergeCell ref="A73:F73"/>
    <mergeCell ref="G73:BV73"/>
    <mergeCell ref="BW73:CL73"/>
    <mergeCell ref="A74:F74"/>
    <mergeCell ref="G74:BV74"/>
    <mergeCell ref="BW74:CL74"/>
    <mergeCell ref="CJ63:DA63"/>
    <mergeCell ref="A64:G64"/>
    <mergeCell ref="H64:BC64"/>
    <mergeCell ref="BD64:BS64"/>
    <mergeCell ref="BT64:CI64"/>
    <mergeCell ref="CJ64:DA64"/>
    <mergeCell ref="A65:G65"/>
    <mergeCell ref="H65:BC65"/>
    <mergeCell ref="BD65:BS65"/>
    <mergeCell ref="BT65:CI65"/>
    <mergeCell ref="CJ65:DA65"/>
    <mergeCell ref="A57:G57"/>
    <mergeCell ref="H57:BS57"/>
    <mergeCell ref="BT57:CI57"/>
    <mergeCell ref="CJ57:DA57"/>
    <mergeCell ref="A49:DA49"/>
    <mergeCell ref="A46:G46"/>
    <mergeCell ref="H46:BC46"/>
    <mergeCell ref="BD46:BS46"/>
    <mergeCell ref="BT46:CI46"/>
    <mergeCell ref="CJ46:DA46"/>
    <mergeCell ref="A55:G55"/>
    <mergeCell ref="H55:BS55"/>
    <mergeCell ref="BT55:CI55"/>
    <mergeCell ref="CJ55:DA55"/>
    <mergeCell ref="A51:DA51"/>
    <mergeCell ref="A53:G53"/>
    <mergeCell ref="H53:BS53"/>
    <mergeCell ref="BT53:CI53"/>
    <mergeCell ref="CJ53:DA53"/>
    <mergeCell ref="A47:G47"/>
    <mergeCell ref="H47:BC47"/>
    <mergeCell ref="BD47:BS47"/>
    <mergeCell ref="BT47:CI47"/>
    <mergeCell ref="CJ47:DA47"/>
    <mergeCell ref="A68:G68"/>
    <mergeCell ref="H68:BC68"/>
    <mergeCell ref="BD68:BS68"/>
    <mergeCell ref="BT68:CI68"/>
    <mergeCell ref="CJ68:DA68"/>
    <mergeCell ref="A54:G54"/>
    <mergeCell ref="H54:BS54"/>
    <mergeCell ref="BT54:CI54"/>
    <mergeCell ref="CJ54:DA54"/>
    <mergeCell ref="A56:G56"/>
    <mergeCell ref="H56:BS56"/>
    <mergeCell ref="BT56:CI56"/>
    <mergeCell ref="CJ56:DA56"/>
    <mergeCell ref="A66:G66"/>
    <mergeCell ref="H66:BC66"/>
    <mergeCell ref="BD66:BS66"/>
    <mergeCell ref="BT66:CI66"/>
    <mergeCell ref="CJ66:DA66"/>
    <mergeCell ref="A67:G67"/>
    <mergeCell ref="H67:BC67"/>
    <mergeCell ref="BD67:BS67"/>
    <mergeCell ref="BT67:CI67"/>
    <mergeCell ref="CJ67:DA67"/>
    <mergeCell ref="BT63:CI63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МБ</vt:lpstr>
      <vt:lpstr>ОБ</vt:lpstr>
      <vt:lpstr>5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2022-01-19T07:31:05Z</cp:lastPrinted>
  <dcterms:created xsi:type="dcterms:W3CDTF">2019-09-13T06:39:05Z</dcterms:created>
  <dcterms:modified xsi:type="dcterms:W3CDTF">2022-01-19T07:31:10Z</dcterms:modified>
</cp:coreProperties>
</file>