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95" windowWidth="18795" windowHeight="6285" activeTab="2"/>
  </bookViews>
  <sheets>
    <sheet name="МБ" sheetId="1" r:id="rId1"/>
    <sheet name="ОБ" sheetId="2" r:id="rId2"/>
    <sheet name="5" sheetId="3" r:id="rId3"/>
  </sheets>
  <definedNames>
    <definedName name="_xlnm.Print_Area" localSheetId="2">'5'!$A$1:$FE$84</definedName>
    <definedName name="_xlnm.Print_Area" localSheetId="0">МБ!$A$1:$FE$179</definedName>
    <definedName name="_xlnm.Print_Area" localSheetId="1">ОБ!$A$1:$FE$108</definedName>
  </definedNames>
  <calcPr calcId="145621" refMode="R1C1"/>
</workbook>
</file>

<file path=xl/calcChain.xml><?xml version="1.0" encoding="utf-8"?>
<calcChain xmlns="http://schemas.openxmlformats.org/spreadsheetml/2006/main">
  <c r="BW80" i="3" l="1"/>
  <c r="BW176" i="1" l="1"/>
  <c r="CE74" i="1"/>
  <c r="CJ27" i="1"/>
  <c r="CJ22" i="3" l="1"/>
  <c r="CM28" i="3"/>
  <c r="EO11" i="3" l="1"/>
  <c r="CJ170" i="1" l="1"/>
  <c r="CL121" i="1"/>
  <c r="EO16" i="1"/>
  <c r="EO12" i="1"/>
  <c r="EO17" i="2" l="1"/>
  <c r="EO13" i="2"/>
  <c r="CJ55" i="3" l="1"/>
  <c r="CJ65" i="3" l="1"/>
  <c r="CJ76" i="3" l="1"/>
  <c r="CM33" i="3" l="1"/>
  <c r="AO11" i="3"/>
  <c r="EO12" i="3" l="1"/>
  <c r="EO13" i="3" s="1"/>
  <c r="CM41" i="3"/>
  <c r="CJ31" i="2" l="1"/>
  <c r="CL126" i="1"/>
  <c r="CM41" i="1"/>
  <c r="CJ93" i="2" l="1"/>
  <c r="CJ164" i="1" l="1"/>
  <c r="CJ148" i="1"/>
  <c r="CL107" i="1" l="1"/>
  <c r="CJ174" i="1" l="1"/>
  <c r="CM52" i="2" l="1"/>
  <c r="CE78" i="1" l="1"/>
  <c r="CM46" i="1"/>
  <c r="CM54" i="1" s="1"/>
  <c r="AO16" i="1" l="1"/>
  <c r="AO15" i="1"/>
  <c r="EO15" i="1" s="1"/>
  <c r="AO12" i="1"/>
  <c r="AO11" i="1"/>
  <c r="EO11" i="1" s="1"/>
  <c r="EO13" i="1" l="1"/>
  <c r="EO17" i="1"/>
  <c r="CJ102" i="2"/>
  <c r="CM47" i="2"/>
  <c r="CM60" i="2" s="1"/>
  <c r="EO18" i="1" l="1"/>
  <c r="AO12" i="2"/>
  <c r="EO12" i="2" s="1"/>
  <c r="AO13" i="2"/>
  <c r="AO17" i="2"/>
  <c r="AO18" i="2"/>
  <c r="EO18" i="2" s="1"/>
  <c r="AO19" i="2"/>
  <c r="EO19" i="2" s="1"/>
  <c r="AO20" i="2"/>
  <c r="EO20" i="2" s="1"/>
  <c r="EO15" i="2" l="1"/>
  <c r="EO21" i="2"/>
  <c r="EO22" i="2" l="1"/>
  <c r="BW104" i="2" s="1"/>
</calcChain>
</file>

<file path=xl/sharedStrings.xml><?xml version="1.0" encoding="utf-8"?>
<sst xmlns="http://schemas.openxmlformats.org/spreadsheetml/2006/main" count="604" uniqueCount="181">
  <si>
    <t>Расчеты (обоснования) к плану финансово-хозяйственной деятельности государственного (муниципального) учреждения</t>
  </si>
  <si>
    <t>1. Расчеты (обоснования) выплат персоналу (строка 210)</t>
  </si>
  <si>
    <t xml:space="preserve">Источник финансового обеспечения </t>
  </si>
  <si>
    <t>1.1. Расчеты (обоснования) расходов на оплату труда</t>
  </si>
  <si>
    <t>№ 
п/п</t>
  </si>
  <si>
    <t>Должность, 
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</si>
  <si>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</si>
  <si>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</si>
  <si>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Ежемесячная надбавка к должностному окладу, %</t>
  </si>
  <si>
    <t>Фонд оплаты труда в год, руб. (гр. 3 x гр. 4 x 
(1 + гр. 8 / 100) x 
гр. 9 x 12)</t>
  </si>
  <si>
    <t>всего</t>
  </si>
  <si>
    <t>в том числе: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</si>
  <si>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</si>
  <si>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</si>
  <si>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</si>
  <si>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 xml:space="preserve">Итого: </t>
  </si>
  <si>
    <t>х</t>
  </si>
  <si>
    <t>1</t>
  </si>
  <si>
    <t>2</t>
  </si>
  <si>
    <t>3</t>
  </si>
  <si>
    <t>АУ персонал</t>
  </si>
  <si>
    <t>УВ персонал</t>
  </si>
  <si>
    <t>Основной персонал</t>
  </si>
  <si>
    <t>4</t>
  </si>
  <si>
    <t>Обслужвающий персонал</t>
  </si>
  <si>
    <t>1.2. Расчеты (обоснования) выплат персоналу при направлении в служебные командировки</t>
  </si>
  <si>
    <t>Наименование 
расходов</t>
  </si>
  <si>
    <t>Средний размер выплаты на одного работника в день, руб.</t>
  </si>
  <si>
    <t>Количество работников, 
чел.</t>
  </si>
  <si>
    <t>Количество 
дней</t>
  </si>
  <si>
    <t>Сумма, руб. 
(гр. 3 x гр. 4 x 
гр. 5)</t>
  </si>
  <si>
    <t>1.3. Расчеты (обоснования) выплат персоналу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</si>
  <si>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</si>
  <si>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</si>
  <si>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
выплаты 
(пособия) 
в месяц, руб.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</si>
  <si>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</si>
  <si>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</si>
  <si>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
для начисления страховых взносов, руб.</t>
  </si>
  <si>
    <t>Сумма 
взноса, 
руб.</t>
  </si>
  <si>
    <t>Страховые взносы в Пенсионный фонд Российской Федерации, всего</t>
  </si>
  <si>
    <t>1.1</t>
  </si>
  <si>
    <t>по ставке 22,0%</t>
  </si>
  <si>
    <t>1.2</t>
  </si>
  <si>
    <t>по ставке 10,0%</t>
  </si>
  <si>
    <t>1.3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</si>
  <si>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</si>
  <si>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</si>
  <si>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2.1</t>
  </si>
  <si>
    <t>обязательное социальное страхование на случай временной нетрудоспособности и в связи с материнством по ставке 2,9%</t>
  </si>
  <si>
    <t>2.2</t>
  </si>
  <si>
    <t>с применением ставки взносов в Фонд социального страхования Российской Федерации по ставке 0,0%</t>
  </si>
  <si>
    <t>2.3</t>
  </si>
  <si>
    <t>обязательное социальное страхование от несчастных случаев на производстве и профессиональных заболеваний по ставке 0,2%</t>
  </si>
  <si>
    <t>2.4</t>
  </si>
  <si>
    <t>обязательное социальное страхование от несчастных случаев на производстве и профессиональных заболеваний по ставке 0,_%*</t>
  </si>
  <si>
    <t>2.5</t>
  </si>
  <si>
    <t>Страховые взносы в Федеральный фонд обязательного медицинского страхования, всего (по ставке 5,1%)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</si>
  <si>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страховые тарифы, дифференцированные по классам профессионального риска, установленные Федеральным законом от 22 декабря 2005 г.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2015, № 51, ст. 7233).</t>
    </r>
  </si>
  <si>
    <t>2. Расчеты (обоснования) расходов на социальные и иные выплаты населению</t>
  </si>
  <si>
    <t>Наименование показателя</t>
  </si>
  <si>
    <t>Размер одной выплаты, руб.</t>
  </si>
  <si>
    <t>Количество 
выплат в год</t>
  </si>
  <si>
    <t>Общая сумма выплат, руб. 
(гр. 3 x гр. 4)</t>
  </si>
  <si>
    <t>3. Расчет (обоснование) расходов на уплату налогов, сборов и иных платежей</t>
  </si>
  <si>
    <t>Наименование расходов</t>
  </si>
  <si>
    <t>Налоговая база, руб.</t>
  </si>
  <si>
    <t>Ставка налога, 
%</t>
  </si>
  <si>
    <t>Сумма исчисленного 
налога, подлежащего 
уплате, руб. 
(гр. 3 x гр. 4 / 100)</t>
  </si>
  <si>
    <t>4. Расчет (обоснование) расходов на безвозмездные перечисления организациям</t>
  </si>
  <si>
    <t>5. Расчет (обоснование) прочих расходов 
(кроме расходов на закупку товаров, работ, услуг)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</si>
  <si>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</si>
  <si>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</si>
  <si>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Количество номеров</t>
  </si>
  <si>
    <t>Количество платежей в год</t>
  </si>
  <si>
    <t>Стоимость за единицу, руб.</t>
  </si>
  <si>
    <t xml:space="preserve"> Итого:</t>
  </si>
  <si>
    <t>6.2. Расчет (обоснование) расходов на оплату транспортных услуг</t>
  </si>
  <si>
    <t>Количество 
услуг 
перевозки</t>
  </si>
  <si>
    <t>Цена услуги перевозки, 
руб.</t>
  </si>
  <si>
    <t>Сумма, руб. 
(гр. 3 x гр. 4)</t>
  </si>
  <si>
    <t>6.3. Расчет (обоснование) расходов на оплату коммунальных услуг</t>
  </si>
  <si>
    <t>Размер потребления ресурсов</t>
  </si>
  <si>
    <t>Тариф 
(с учетом НДС), руб.</t>
  </si>
  <si>
    <t>Индексация, 
%</t>
  </si>
  <si>
    <t>Сумма, руб. 
(гр. 4 x гр. 5 x 
гр. 6)</t>
  </si>
  <si>
    <t>6.4. Расчет (обоснование) расходов на оплату аренды имущества</t>
  </si>
  <si>
    <t>Количество</t>
  </si>
  <si>
    <t>Ставка 
арендной 
платы</t>
  </si>
  <si>
    <t>Стоимость 
с учетом НДС, 
руб.</t>
  </si>
  <si>
    <t>6.5. Расчет (обоснование) расходов на оплату работ, услуг по содержанию имущества</t>
  </si>
  <si>
    <t>Объект</t>
  </si>
  <si>
    <t>Количество 
работ 
(услуг)</t>
  </si>
  <si>
    <t>Стоимость 
работ (услуг), 
руб.</t>
  </si>
  <si>
    <t>6.6. Расчет (обоснование) расходов на оплату прочих работ, услуг</t>
  </si>
  <si>
    <t>Количество договоров</t>
  </si>
  <si>
    <t>Стоимость 
услуги, руб.</t>
  </si>
  <si>
    <t>6.7. Расчет (обоснование) расходов на приобретение основных средств, материальных запасов</t>
  </si>
  <si>
    <t>Средняя стоимость, руб.</t>
  </si>
  <si>
    <t>Сумма, руб. 
(гр. 2 x гр. 3)</t>
  </si>
  <si>
    <t>Земельный налог</t>
  </si>
  <si>
    <t>Налог на имущество</t>
  </si>
  <si>
    <t>Транспортный налог</t>
  </si>
  <si>
    <t>Плата за загрязнение окружающей среды</t>
  </si>
  <si>
    <t>Районный и северный коэффициент</t>
  </si>
  <si>
    <t>детский сад</t>
  </si>
  <si>
    <t>школа</t>
  </si>
  <si>
    <t xml:space="preserve">Итого по детскому саду: </t>
  </si>
  <si>
    <t xml:space="preserve">Итого по школе: </t>
  </si>
  <si>
    <t>Всего по учреждению:</t>
  </si>
  <si>
    <t>Суточные</t>
  </si>
  <si>
    <t xml:space="preserve">Проезд </t>
  </si>
  <si>
    <t xml:space="preserve">Найм жилого помещения </t>
  </si>
  <si>
    <t>Детский сад</t>
  </si>
  <si>
    <t>Школа</t>
  </si>
  <si>
    <t xml:space="preserve">1 </t>
  </si>
  <si>
    <t>Проезд к месту отдыха и обратно</t>
  </si>
  <si>
    <t>Доступ в интернет</t>
  </si>
  <si>
    <t>Предоставление абонентской линии</t>
  </si>
  <si>
    <t>Внутризоновые соединения, минут</t>
  </si>
  <si>
    <t>Местные соединения, минут</t>
  </si>
  <si>
    <t>5</t>
  </si>
  <si>
    <t>Междугородние переговоры, минут</t>
  </si>
  <si>
    <t>Электроэнергия</t>
  </si>
  <si>
    <t>Тепловая энергия, 1 полугодие</t>
  </si>
  <si>
    <t>Тепловая энергия, 2 полугодие</t>
  </si>
  <si>
    <t>Водоснабжение</t>
  </si>
  <si>
    <t>Водоотведение</t>
  </si>
  <si>
    <t>Обслуживание 1С</t>
  </si>
  <si>
    <t>Передача сигнала на пульт</t>
  </si>
  <si>
    <t>Профосмотр</t>
  </si>
  <si>
    <t>Приобретение дров</t>
  </si>
  <si>
    <t>Приобретение ГСМ</t>
  </si>
  <si>
    <t>Питание детей инвалидов и сирот в ДОУ</t>
  </si>
  <si>
    <t xml:space="preserve">Итого по Источнику финансового обеспечения </t>
  </si>
  <si>
    <t xml:space="preserve">Субсидия на выполнение муниципального задания (областной бюджет) </t>
  </si>
  <si>
    <t>Приобретение учебников</t>
  </si>
  <si>
    <t xml:space="preserve">Приобретение учебного оборудования </t>
  </si>
  <si>
    <t>Прочие материальные запасы</t>
  </si>
  <si>
    <t xml:space="preserve">Субсидия на выполнение муниципального задания (местный бюджет) </t>
  </si>
  <si>
    <t>Противопожарные мероприятия</t>
  </si>
  <si>
    <t>Обслуживание ПС</t>
  </si>
  <si>
    <t>Освидетельствование огнетушителей</t>
  </si>
  <si>
    <t>Поверка весов</t>
  </si>
  <si>
    <t>Испытание пож.гидрантов</t>
  </si>
  <si>
    <t>Замеры сопротивления</t>
  </si>
  <si>
    <t>Страховые услуги</t>
  </si>
  <si>
    <t>среднемесячный заработок на период трудоустройства уволенного по сокращению штата сотрудника(321)</t>
  </si>
  <si>
    <t>Заправка картриджей</t>
  </si>
  <si>
    <t>6</t>
  </si>
  <si>
    <t>7</t>
  </si>
  <si>
    <t>Изготовление ЭП</t>
  </si>
  <si>
    <t>Курсовая подготовка</t>
  </si>
  <si>
    <t>Акарицидная обработка</t>
  </si>
  <si>
    <t>8</t>
  </si>
  <si>
    <t>ТО</t>
  </si>
  <si>
    <t>Неисключительные права для программы</t>
  </si>
  <si>
    <t>Договор ГПХ</t>
  </si>
  <si>
    <t>Лиц.права на программу "Образование"</t>
  </si>
  <si>
    <t>1С-ЭТП Рособрнадзор</t>
  </si>
  <si>
    <t>Субсидия на иные цели</t>
  </si>
  <si>
    <t>1.2.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</si>
  <si>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Приобретение продуктов для ДОЛ</t>
  </si>
  <si>
    <t>Приобретение продуктов для горячего питания начальных классов</t>
  </si>
  <si>
    <t>Приобретение продуктов для бесплатного питания детей с ОВЗ</t>
  </si>
  <si>
    <t>Компенсация части родительской платы</t>
  </si>
  <si>
    <t>Меры социальной поддержки пед.работникам</t>
  </si>
  <si>
    <t>3.1. Расчет (обоснование) расходов на оплату прочих работ, услуг</t>
  </si>
  <si>
    <t>3.2. Расчет (обоснование) расходов на приобретение основных средств, материальных запасов</t>
  </si>
  <si>
    <t>1.5. Расчет (обоснование) прочих расходов 
(кроме расходов на закупку товаров, работ, услуг)</t>
  </si>
  <si>
    <t>2. Расчет (обоснование) расходов на закупку товаров, работ, услуг</t>
  </si>
  <si>
    <t>2.1. Расчет (обоснование) расходов на оплату услуг связи</t>
  </si>
  <si>
    <t>2.2. Расчет (обоснование) расходов на оплату прочих работ, услуг</t>
  </si>
  <si>
    <t>2.3. Расчет (обоснование) расходов на приобретение основных средств, материальных запасов</t>
  </si>
  <si>
    <t>3. Расчет (обоснование) расходов на закупку товаров, работ, услуг</t>
  </si>
  <si>
    <t>9</t>
  </si>
  <si>
    <t>Технологическое присоединение</t>
  </si>
  <si>
    <t>10</t>
  </si>
  <si>
    <t>Техническое присоединение к эл.сетям</t>
  </si>
  <si>
    <t>Единовременная выплата молодому специалисту</t>
  </si>
  <si>
    <t>Приобретение материальных запасов для ремонта</t>
  </si>
  <si>
    <t>Акарицидная обработка и дератизация для ДОЛ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</si>
</sst>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/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 vertical="top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right" vertical="center"/>
    </xf>
    <xf numFmtId="49" fontId="1" fillId="0" borderId="7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wrapText="1"/>
    </xf>
    <xf numFmtId="0" fontId="3" fillId="0" borderId="13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justify" wrapText="1"/>
    </xf>
    <xf numFmtId="0" fontId="7" fillId="0" borderId="0" xfId="0" applyNumberFormat="1" applyFont="1" applyBorder="1" applyAlignment="1">
      <alignment horizontal="justify" wrapText="1"/>
    </xf>
    <xf numFmtId="0" fontId="1" fillId="0" borderId="7" xfId="0" applyNumberFormat="1" applyFont="1" applyBorder="1" applyAlignment="1">
      <alignment horizontal="left" vertical="center" wrapText="1" indent="2"/>
    </xf>
    <xf numFmtId="0" fontId="1" fillId="0" borderId="8" xfId="0" applyNumberFormat="1" applyFont="1" applyBorder="1" applyAlignment="1">
      <alignment horizontal="left" vertical="center" wrapText="1" indent="2"/>
    </xf>
    <xf numFmtId="49" fontId="1" fillId="0" borderId="2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left" vertical="center" wrapText="1" indent="2"/>
    </xf>
    <xf numFmtId="0" fontId="1" fillId="0" borderId="10" xfId="0" applyNumberFormat="1" applyFont="1" applyBorder="1" applyAlignment="1">
      <alignment horizontal="left" vertical="center" wrapText="1" indent="2"/>
    </xf>
    <xf numFmtId="0" fontId="1" fillId="0" borderId="2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right" vertical="center"/>
    </xf>
    <xf numFmtId="0" fontId="1" fillId="0" borderId="8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center" vertical="top"/>
    </xf>
    <xf numFmtId="0" fontId="1" fillId="0" borderId="8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79"/>
  <sheetViews>
    <sheetView topLeftCell="A175" zoomScaleNormal="100" zoomScaleSheetLayoutView="100" workbookViewId="0">
      <selection activeCell="CT184" sqref="CT184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49" t="s">
        <v>138</v>
      </c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</row>
    <row r="3" spans="1:161" s="3" customFormat="1" ht="15.75" x14ac:dyDescent="0.25">
      <c r="A3" s="82" t="s">
        <v>0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  <c r="EP3" s="82"/>
      <c r="EQ3" s="82"/>
      <c r="ER3" s="82"/>
      <c r="ES3" s="82"/>
      <c r="ET3" s="82"/>
      <c r="EU3" s="82"/>
      <c r="EV3" s="82"/>
      <c r="EW3" s="82"/>
      <c r="EX3" s="82"/>
      <c r="EY3" s="82"/>
      <c r="EZ3" s="82"/>
      <c r="FA3" s="82"/>
      <c r="FB3" s="82"/>
      <c r="FC3" s="82"/>
      <c r="FD3" s="82"/>
      <c r="FE3" s="82"/>
    </row>
    <row r="4" spans="1:161" s="2" customFormat="1" ht="15" x14ac:dyDescent="0.25">
      <c r="A4" s="40" t="s">
        <v>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</row>
    <row r="5" spans="1:161" s="2" customFormat="1" ht="15" x14ac:dyDescent="0.25">
      <c r="A5" s="40" t="s">
        <v>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</row>
    <row r="6" spans="1:161" s="5" customFormat="1" ht="13.5" customHeight="1" x14ac:dyDescent="0.2">
      <c r="A6" s="42" t="s">
        <v>4</v>
      </c>
      <c r="B6" s="43"/>
      <c r="C6" s="43"/>
      <c r="D6" s="43"/>
      <c r="E6" s="43"/>
      <c r="F6" s="44"/>
      <c r="G6" s="42" t="s">
        <v>5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4"/>
      <c r="Y6" s="42" t="s">
        <v>6</v>
      </c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4"/>
      <c r="AO6" s="50" t="s">
        <v>7</v>
      </c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2"/>
      <c r="DI6" s="42" t="s">
        <v>8</v>
      </c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4"/>
      <c r="DY6" s="42" t="s">
        <v>103</v>
      </c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4"/>
      <c r="EO6" s="42" t="s">
        <v>9</v>
      </c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4"/>
    </row>
    <row r="7" spans="1:161" s="5" customFormat="1" ht="13.5" customHeight="1" x14ac:dyDescent="0.2">
      <c r="A7" s="83"/>
      <c r="B7" s="84"/>
      <c r="C7" s="84"/>
      <c r="D7" s="84"/>
      <c r="E7" s="84"/>
      <c r="F7" s="85"/>
      <c r="G7" s="83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5"/>
      <c r="Y7" s="83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5"/>
      <c r="AO7" s="42" t="s">
        <v>10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4"/>
      <c r="BF7" s="50" t="s">
        <v>11</v>
      </c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2"/>
      <c r="DI7" s="83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5"/>
      <c r="DY7" s="83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84"/>
      <c r="EL7" s="84"/>
      <c r="EM7" s="84"/>
      <c r="EN7" s="85"/>
      <c r="EO7" s="83"/>
      <c r="EP7" s="84"/>
      <c r="EQ7" s="84"/>
      <c r="ER7" s="84"/>
      <c r="ES7" s="84"/>
      <c r="ET7" s="84"/>
      <c r="EU7" s="84"/>
      <c r="EV7" s="84"/>
      <c r="EW7" s="84"/>
      <c r="EX7" s="84"/>
      <c r="EY7" s="84"/>
      <c r="EZ7" s="84"/>
      <c r="FA7" s="84"/>
      <c r="FB7" s="84"/>
      <c r="FC7" s="84"/>
      <c r="FD7" s="84"/>
      <c r="FE7" s="85"/>
    </row>
    <row r="8" spans="1:161" s="5" customFormat="1" ht="39.75" customHeight="1" x14ac:dyDescent="0.2">
      <c r="A8" s="86"/>
      <c r="B8" s="87"/>
      <c r="C8" s="87"/>
      <c r="D8" s="87"/>
      <c r="E8" s="87"/>
      <c r="F8" s="88"/>
      <c r="G8" s="86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8"/>
      <c r="Y8" s="86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8"/>
      <c r="AO8" s="86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8"/>
      <c r="BF8" s="89" t="s">
        <v>12</v>
      </c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 t="s">
        <v>13</v>
      </c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 t="s">
        <v>14</v>
      </c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6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8"/>
      <c r="DY8" s="86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8"/>
      <c r="EO8" s="86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8"/>
    </row>
    <row r="9" spans="1:161" s="6" customFormat="1" x14ac:dyDescent="0.2">
      <c r="A9" s="41">
        <v>1</v>
      </c>
      <c r="B9" s="41"/>
      <c r="C9" s="41"/>
      <c r="D9" s="41"/>
      <c r="E9" s="41"/>
      <c r="F9" s="41"/>
      <c r="G9" s="41">
        <v>2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>
        <v>3</v>
      </c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>
        <v>4</v>
      </c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>
        <v>5</v>
      </c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>
        <v>6</v>
      </c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>
        <v>7</v>
      </c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>
        <v>8</v>
      </c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>
        <v>9</v>
      </c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>
        <v>10</v>
      </c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</row>
    <row r="10" spans="1:161" s="7" customFormat="1" ht="15" customHeight="1" x14ac:dyDescent="0.2">
      <c r="A10" s="90" t="s">
        <v>104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2"/>
    </row>
    <row r="11" spans="1:161" s="7" customFormat="1" ht="15" customHeight="1" x14ac:dyDescent="0.2">
      <c r="A11" s="33" t="s">
        <v>17</v>
      </c>
      <c r="B11" s="33"/>
      <c r="C11" s="33"/>
      <c r="D11" s="33"/>
      <c r="E11" s="33"/>
      <c r="F11" s="33"/>
      <c r="G11" s="39" t="s">
        <v>21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7">
        <v>0.5</v>
      </c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>
        <f>BF11+CQ11</f>
        <v>8920</v>
      </c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>
        <v>6804</v>
      </c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>
        <v>2116</v>
      </c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>
        <v>1.7</v>
      </c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8">
        <f>Y11*AO11*DY11*12</f>
        <v>90984</v>
      </c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</row>
    <row r="12" spans="1:161" s="7" customFormat="1" ht="24" customHeight="1" x14ac:dyDescent="0.2">
      <c r="A12" s="33" t="s">
        <v>18</v>
      </c>
      <c r="B12" s="33"/>
      <c r="C12" s="33"/>
      <c r="D12" s="33"/>
      <c r="E12" s="33"/>
      <c r="F12" s="33"/>
      <c r="G12" s="39" t="s">
        <v>24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7">
        <v>2.5</v>
      </c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>
        <f>BF12+BX12+CQ12</f>
        <v>9981</v>
      </c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>
        <v>4274</v>
      </c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>
        <v>482</v>
      </c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>
        <v>5225</v>
      </c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>
        <v>1.7</v>
      </c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8">
        <f>Y12*AO12*DY12*12-15</f>
        <v>509016</v>
      </c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</row>
    <row r="13" spans="1:161" s="7" customFormat="1" ht="15" customHeight="1" x14ac:dyDescent="0.2">
      <c r="A13" s="45" t="s">
        <v>106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7"/>
      <c r="Y13" s="37" t="s">
        <v>16</v>
      </c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 t="s">
        <v>16</v>
      </c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 t="s">
        <v>16</v>
      </c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 t="s">
        <v>16</v>
      </c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 t="s">
        <v>16</v>
      </c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 t="s">
        <v>16</v>
      </c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8">
        <f>EO11+EO12</f>
        <v>600000</v>
      </c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</row>
    <row r="14" spans="1:161" s="7" customFormat="1" ht="15" customHeight="1" x14ac:dyDescent="0.2">
      <c r="A14" s="90" t="s">
        <v>105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2"/>
    </row>
    <row r="15" spans="1:161" s="7" customFormat="1" ht="15" customHeight="1" x14ac:dyDescent="0.2">
      <c r="A15" s="33" t="s">
        <v>17</v>
      </c>
      <c r="B15" s="33"/>
      <c r="C15" s="33"/>
      <c r="D15" s="33"/>
      <c r="E15" s="33"/>
      <c r="F15" s="33"/>
      <c r="G15" s="39" t="s">
        <v>21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7">
        <v>0.5</v>
      </c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>
        <f>BF15+CQ15</f>
        <v>10202</v>
      </c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>
        <v>6804</v>
      </c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>
        <v>3398</v>
      </c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>
        <v>1.7</v>
      </c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8">
        <f>AO15*Y15*DY15*12</f>
        <v>104060.4</v>
      </c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</row>
    <row r="16" spans="1:161" s="7" customFormat="1" ht="24" customHeight="1" x14ac:dyDescent="0.2">
      <c r="A16" s="33" t="s">
        <v>18</v>
      </c>
      <c r="B16" s="33"/>
      <c r="C16" s="33"/>
      <c r="D16" s="33"/>
      <c r="E16" s="33"/>
      <c r="F16" s="33"/>
      <c r="G16" s="39" t="s">
        <v>24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7">
        <v>8.15</v>
      </c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>
        <f>BF16+BX16+CQ16</f>
        <v>11524</v>
      </c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>
        <v>5445</v>
      </c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>
        <v>268</v>
      </c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>
        <v>5811</v>
      </c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>
        <v>1.7</v>
      </c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8">
        <f>AO16*Y16*DY16*12-40.64</f>
        <v>1915939.6000000003</v>
      </c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</row>
    <row r="17" spans="1:161" s="7" customFormat="1" ht="15" customHeight="1" x14ac:dyDescent="0.2">
      <c r="A17" s="45" t="s">
        <v>107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7"/>
      <c r="Y17" s="37" t="s">
        <v>16</v>
      </c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 t="s">
        <v>16</v>
      </c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 t="s">
        <v>16</v>
      </c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 t="s">
        <v>16</v>
      </c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 t="s">
        <v>16</v>
      </c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 t="s">
        <v>16</v>
      </c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8">
        <f>EO15+EO16</f>
        <v>2020000.0000000002</v>
      </c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</row>
    <row r="18" spans="1:161" s="7" customFormat="1" ht="15" customHeight="1" x14ac:dyDescent="0.2">
      <c r="A18" s="45" t="s">
        <v>108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7"/>
      <c r="Y18" s="37" t="s">
        <v>16</v>
      </c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 t="s">
        <v>16</v>
      </c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 t="s">
        <v>16</v>
      </c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 t="s">
        <v>16</v>
      </c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 t="s">
        <v>16</v>
      </c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 t="s">
        <v>16</v>
      </c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8">
        <f>EO13+EO17</f>
        <v>2620000</v>
      </c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</row>
    <row r="20" spans="1:161" s="4" customFormat="1" ht="14.25" x14ac:dyDescent="0.2">
      <c r="A20" s="40" t="s">
        <v>25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</row>
    <row r="21" spans="1:161" s="2" customFormat="1" ht="10.5" customHeight="1" x14ac:dyDescent="0.25"/>
    <row r="22" spans="1:161" s="5" customFormat="1" ht="45" customHeight="1" x14ac:dyDescent="0.2">
      <c r="A22" s="42" t="s">
        <v>4</v>
      </c>
      <c r="B22" s="43"/>
      <c r="C22" s="43"/>
      <c r="D22" s="43"/>
      <c r="E22" s="43"/>
      <c r="F22" s="44"/>
      <c r="G22" s="42" t="s">
        <v>26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4"/>
      <c r="AE22" s="42" t="s">
        <v>27</v>
      </c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4"/>
      <c r="BD22" s="42" t="s">
        <v>28</v>
      </c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4"/>
      <c r="BT22" s="42" t="s">
        <v>29</v>
      </c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4"/>
      <c r="CJ22" s="42" t="s">
        <v>30</v>
      </c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4"/>
    </row>
    <row r="23" spans="1:161" s="6" customFormat="1" x14ac:dyDescent="0.2">
      <c r="A23" s="41">
        <v>1</v>
      </c>
      <c r="B23" s="41"/>
      <c r="C23" s="41"/>
      <c r="D23" s="41"/>
      <c r="E23" s="41"/>
      <c r="F23" s="41"/>
      <c r="G23" s="41">
        <v>2</v>
      </c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>
        <v>3</v>
      </c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>
        <v>4</v>
      </c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>
        <v>5</v>
      </c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>
        <v>6</v>
      </c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</row>
    <row r="24" spans="1:161" s="7" customFormat="1" ht="15" customHeight="1" x14ac:dyDescent="0.2">
      <c r="A24" s="33" t="s">
        <v>17</v>
      </c>
      <c r="B24" s="33"/>
      <c r="C24" s="33"/>
      <c r="D24" s="33"/>
      <c r="E24" s="33"/>
      <c r="F24" s="33"/>
      <c r="G24" s="39" t="s">
        <v>109</v>
      </c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7">
        <v>100</v>
      </c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>
        <v>1</v>
      </c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>
        <v>5</v>
      </c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>
        <v>500</v>
      </c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</row>
    <row r="25" spans="1:161" s="7" customFormat="1" ht="15" customHeight="1" x14ac:dyDescent="0.2">
      <c r="A25" s="33" t="s">
        <v>18</v>
      </c>
      <c r="B25" s="33"/>
      <c r="C25" s="33"/>
      <c r="D25" s="33"/>
      <c r="E25" s="33"/>
      <c r="F25" s="33"/>
      <c r="G25" s="39" t="s">
        <v>111</v>
      </c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7">
        <v>1200</v>
      </c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>
        <v>1</v>
      </c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>
        <v>5</v>
      </c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>
        <v>6000</v>
      </c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</row>
    <row r="26" spans="1:161" s="7" customFormat="1" ht="15" customHeight="1" x14ac:dyDescent="0.2">
      <c r="A26" s="33" t="s">
        <v>19</v>
      </c>
      <c r="B26" s="33"/>
      <c r="C26" s="33"/>
      <c r="D26" s="33"/>
      <c r="E26" s="33"/>
      <c r="F26" s="33"/>
      <c r="G26" s="39" t="s">
        <v>110</v>
      </c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7">
        <v>1322</v>
      </c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>
        <v>1</v>
      </c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8">
        <v>2644</v>
      </c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</row>
    <row r="27" spans="1:161" s="7" customFormat="1" ht="15" customHeight="1" x14ac:dyDescent="0.2">
      <c r="A27" s="33"/>
      <c r="B27" s="33"/>
      <c r="C27" s="33"/>
      <c r="D27" s="33"/>
      <c r="E27" s="33"/>
      <c r="F27" s="33"/>
      <c r="G27" s="46" t="s">
        <v>15</v>
      </c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7"/>
      <c r="AE27" s="37" t="s">
        <v>16</v>
      </c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 t="s">
        <v>16</v>
      </c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 t="s">
        <v>16</v>
      </c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8">
        <f>CJ26+CJ24+CJ25</f>
        <v>9144</v>
      </c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</row>
    <row r="28" spans="1:161" s="2" customFormat="1" ht="12" customHeight="1" x14ac:dyDescent="0.25"/>
    <row r="29" spans="1:161" s="4" customFormat="1" ht="14.25" x14ac:dyDescent="0.2">
      <c r="A29" s="40" t="s">
        <v>31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</row>
    <row r="30" spans="1:161" s="2" customFormat="1" ht="10.5" customHeight="1" x14ac:dyDescent="0.25"/>
    <row r="31" spans="1:161" s="5" customFormat="1" ht="55.5" customHeight="1" x14ac:dyDescent="0.2">
      <c r="A31" s="42" t="s">
        <v>4</v>
      </c>
      <c r="B31" s="43"/>
      <c r="C31" s="43"/>
      <c r="D31" s="43"/>
      <c r="E31" s="43"/>
      <c r="F31" s="44"/>
      <c r="G31" s="42" t="s">
        <v>26</v>
      </c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4"/>
      <c r="AE31" s="42" t="s">
        <v>32</v>
      </c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4"/>
      <c r="AZ31" s="42" t="s">
        <v>33</v>
      </c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4"/>
      <c r="BR31" s="42" t="s">
        <v>34</v>
      </c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4"/>
      <c r="CJ31" s="42" t="s">
        <v>30</v>
      </c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4"/>
    </row>
    <row r="32" spans="1:161" s="6" customFormat="1" x14ac:dyDescent="0.2">
      <c r="A32" s="41">
        <v>1</v>
      </c>
      <c r="B32" s="41"/>
      <c r="C32" s="41"/>
      <c r="D32" s="41"/>
      <c r="E32" s="41"/>
      <c r="F32" s="41"/>
      <c r="G32" s="41">
        <v>2</v>
      </c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>
        <v>3</v>
      </c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>
        <v>4</v>
      </c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>
        <v>5</v>
      </c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>
        <v>6</v>
      </c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</row>
    <row r="33" spans="1:105" s="7" customFormat="1" ht="15" customHeight="1" x14ac:dyDescent="0.2">
      <c r="A33" s="33"/>
      <c r="B33" s="33"/>
      <c r="C33" s="33"/>
      <c r="D33" s="33"/>
      <c r="E33" s="33"/>
      <c r="F33" s="33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</row>
    <row r="34" spans="1:105" s="7" customFormat="1" ht="15" customHeight="1" x14ac:dyDescent="0.2">
      <c r="A34" s="33"/>
      <c r="B34" s="33"/>
      <c r="C34" s="33"/>
      <c r="D34" s="33"/>
      <c r="E34" s="33"/>
      <c r="F34" s="33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</row>
    <row r="35" spans="1:105" s="7" customFormat="1" ht="15" customHeight="1" x14ac:dyDescent="0.2">
      <c r="A35" s="33"/>
      <c r="B35" s="33"/>
      <c r="C35" s="33"/>
      <c r="D35" s="33"/>
      <c r="E35" s="33"/>
      <c r="F35" s="33"/>
      <c r="G35" s="46" t="s">
        <v>15</v>
      </c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7"/>
      <c r="AE35" s="37" t="s">
        <v>16</v>
      </c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 t="s">
        <v>16</v>
      </c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 t="s">
        <v>16</v>
      </c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</row>
    <row r="36" spans="1:105" s="2" customFormat="1" ht="12" customHeight="1" x14ac:dyDescent="0.25"/>
    <row r="37" spans="1:105" s="4" customFormat="1" ht="41.25" customHeight="1" x14ac:dyDescent="0.2">
      <c r="A37" s="48" t="s">
        <v>35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</row>
    <row r="38" spans="1:105" s="2" customFormat="1" ht="10.5" customHeight="1" x14ac:dyDescent="0.25"/>
    <row r="39" spans="1:105" s="2" customFormat="1" ht="55.5" customHeight="1" x14ac:dyDescent="0.25">
      <c r="A39" s="42" t="s">
        <v>4</v>
      </c>
      <c r="B39" s="43"/>
      <c r="C39" s="43"/>
      <c r="D39" s="43"/>
      <c r="E39" s="43"/>
      <c r="F39" s="44"/>
      <c r="G39" s="42" t="s">
        <v>36</v>
      </c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4"/>
      <c r="BW39" s="42" t="s">
        <v>37</v>
      </c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4"/>
      <c r="CM39" s="42" t="s">
        <v>38</v>
      </c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2"/>
    </row>
    <row r="40" spans="1:105" x14ac:dyDescent="0.2">
      <c r="A40" s="41">
        <v>1</v>
      </c>
      <c r="B40" s="41"/>
      <c r="C40" s="41"/>
      <c r="D40" s="41"/>
      <c r="E40" s="41"/>
      <c r="F40" s="41"/>
      <c r="G40" s="41">
        <v>2</v>
      </c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>
        <v>3</v>
      </c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>
        <v>4</v>
      </c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</row>
    <row r="41" spans="1:105" s="2" customFormat="1" ht="21.75" customHeight="1" x14ac:dyDescent="0.25">
      <c r="A41" s="33" t="s">
        <v>17</v>
      </c>
      <c r="B41" s="33"/>
      <c r="C41" s="33"/>
      <c r="D41" s="33"/>
      <c r="E41" s="33"/>
      <c r="F41" s="33"/>
      <c r="G41" s="9"/>
      <c r="H41" s="35" t="s">
        <v>39</v>
      </c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6"/>
      <c r="BW41" s="37" t="s">
        <v>16</v>
      </c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8">
        <f>CM42</f>
        <v>576200</v>
      </c>
      <c r="CN41" s="38"/>
      <c r="CO41" s="38"/>
      <c r="CP41" s="38"/>
      <c r="CQ41" s="38"/>
      <c r="CR41" s="38"/>
      <c r="CS41" s="38"/>
      <c r="CT41" s="38"/>
      <c r="CU41" s="38"/>
      <c r="CV41" s="38"/>
      <c r="CW41" s="38"/>
      <c r="CX41" s="38"/>
      <c r="CY41" s="38"/>
      <c r="CZ41" s="38"/>
      <c r="DA41" s="38"/>
    </row>
    <row r="42" spans="1:105" x14ac:dyDescent="0.2">
      <c r="A42" s="60" t="s">
        <v>40</v>
      </c>
      <c r="B42" s="61"/>
      <c r="C42" s="61"/>
      <c r="D42" s="61"/>
      <c r="E42" s="61"/>
      <c r="F42" s="62"/>
      <c r="G42" s="10"/>
      <c r="H42" s="66" t="s">
        <v>11</v>
      </c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/>
      <c r="BH42" s="66"/>
      <c r="BI42" s="66"/>
      <c r="BJ42" s="66"/>
      <c r="BK42" s="66"/>
      <c r="BL42" s="66"/>
      <c r="BM42" s="66"/>
      <c r="BN42" s="66"/>
      <c r="BO42" s="66"/>
      <c r="BP42" s="66"/>
      <c r="BQ42" s="66"/>
      <c r="BR42" s="66"/>
      <c r="BS42" s="66"/>
      <c r="BT42" s="66"/>
      <c r="BU42" s="66"/>
      <c r="BV42" s="67"/>
      <c r="BW42" s="68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70"/>
      <c r="CM42" s="74">
        <v>576200</v>
      </c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6"/>
    </row>
    <row r="43" spans="1:105" x14ac:dyDescent="0.2">
      <c r="A43" s="63"/>
      <c r="B43" s="64"/>
      <c r="C43" s="64"/>
      <c r="D43" s="64"/>
      <c r="E43" s="64"/>
      <c r="F43" s="65"/>
      <c r="G43" s="11"/>
      <c r="H43" s="80" t="s">
        <v>41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  <c r="BR43" s="80"/>
      <c r="BS43" s="80"/>
      <c r="BT43" s="80"/>
      <c r="BU43" s="80"/>
      <c r="BV43" s="81"/>
      <c r="BW43" s="71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3"/>
      <c r="CM43" s="77"/>
      <c r="CN43" s="78"/>
      <c r="CO43" s="78"/>
      <c r="CP43" s="78"/>
      <c r="CQ43" s="78"/>
      <c r="CR43" s="78"/>
      <c r="CS43" s="78"/>
      <c r="CT43" s="78"/>
      <c r="CU43" s="78"/>
      <c r="CV43" s="78"/>
      <c r="CW43" s="78"/>
      <c r="CX43" s="78"/>
      <c r="CY43" s="78"/>
      <c r="CZ43" s="78"/>
      <c r="DA43" s="79"/>
    </row>
    <row r="44" spans="1:105" ht="13.5" customHeight="1" x14ac:dyDescent="0.2">
      <c r="A44" s="33" t="s">
        <v>42</v>
      </c>
      <c r="B44" s="33"/>
      <c r="C44" s="33"/>
      <c r="D44" s="33"/>
      <c r="E44" s="33"/>
      <c r="F44" s="33"/>
      <c r="G44" s="9"/>
      <c r="H44" s="58" t="s">
        <v>43</v>
      </c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9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8"/>
      <c r="CN44" s="38"/>
      <c r="CO44" s="38"/>
      <c r="CP44" s="38"/>
      <c r="CQ44" s="38"/>
      <c r="CR44" s="38"/>
      <c r="CS44" s="38"/>
      <c r="CT44" s="38"/>
      <c r="CU44" s="38"/>
      <c r="CV44" s="38"/>
      <c r="CW44" s="38"/>
      <c r="CX44" s="38"/>
      <c r="CY44" s="38"/>
      <c r="CZ44" s="38"/>
      <c r="DA44" s="38"/>
    </row>
    <row r="45" spans="1:105" ht="26.25" customHeight="1" x14ac:dyDescent="0.2">
      <c r="A45" s="33" t="s">
        <v>44</v>
      </c>
      <c r="B45" s="33"/>
      <c r="C45" s="33"/>
      <c r="D45" s="33"/>
      <c r="E45" s="33"/>
      <c r="F45" s="33"/>
      <c r="G45" s="9"/>
      <c r="H45" s="58" t="s">
        <v>45</v>
      </c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9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8"/>
    </row>
    <row r="46" spans="1:105" ht="26.25" customHeight="1" x14ac:dyDescent="0.2">
      <c r="A46" s="33" t="s">
        <v>18</v>
      </c>
      <c r="B46" s="33"/>
      <c r="C46" s="33"/>
      <c r="D46" s="33"/>
      <c r="E46" s="33"/>
      <c r="F46" s="33"/>
      <c r="G46" s="9"/>
      <c r="H46" s="35" t="s">
        <v>46</v>
      </c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6"/>
      <c r="BW46" s="37" t="s">
        <v>16</v>
      </c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8">
        <f>CM47+CM50</f>
        <v>80900</v>
      </c>
      <c r="CN46" s="38"/>
      <c r="CO46" s="38"/>
      <c r="CP46" s="38"/>
      <c r="CQ46" s="38"/>
      <c r="CR46" s="38"/>
      <c r="CS46" s="38"/>
      <c r="CT46" s="38"/>
      <c r="CU46" s="38"/>
      <c r="CV46" s="38"/>
      <c r="CW46" s="38"/>
      <c r="CX46" s="38"/>
      <c r="CY46" s="38"/>
      <c r="CZ46" s="38"/>
      <c r="DA46" s="38"/>
    </row>
    <row r="47" spans="1:105" x14ac:dyDescent="0.2">
      <c r="A47" s="60" t="s">
        <v>47</v>
      </c>
      <c r="B47" s="61"/>
      <c r="C47" s="61"/>
      <c r="D47" s="61"/>
      <c r="E47" s="61"/>
      <c r="F47" s="62"/>
      <c r="G47" s="10"/>
      <c r="H47" s="66" t="s">
        <v>11</v>
      </c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/>
      <c r="BH47" s="66"/>
      <c r="BI47" s="66"/>
      <c r="BJ47" s="66"/>
      <c r="BK47" s="66"/>
      <c r="BL47" s="66"/>
      <c r="BM47" s="66"/>
      <c r="BN47" s="66"/>
      <c r="BO47" s="66"/>
      <c r="BP47" s="66"/>
      <c r="BQ47" s="66"/>
      <c r="BR47" s="66"/>
      <c r="BS47" s="66"/>
      <c r="BT47" s="66"/>
      <c r="BU47" s="66"/>
      <c r="BV47" s="67"/>
      <c r="BW47" s="68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70"/>
      <c r="CM47" s="74">
        <v>75800</v>
      </c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76"/>
    </row>
    <row r="48" spans="1:105" ht="25.5" customHeight="1" x14ac:dyDescent="0.2">
      <c r="A48" s="63"/>
      <c r="B48" s="64"/>
      <c r="C48" s="64"/>
      <c r="D48" s="64"/>
      <c r="E48" s="64"/>
      <c r="F48" s="65"/>
      <c r="G48" s="11"/>
      <c r="H48" s="80" t="s">
        <v>48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80"/>
      <c r="BV48" s="81"/>
      <c r="BW48" s="71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3"/>
      <c r="CM48" s="77"/>
      <c r="CN48" s="78"/>
      <c r="CO48" s="78"/>
      <c r="CP48" s="78"/>
      <c r="CQ48" s="78"/>
      <c r="CR48" s="78"/>
      <c r="CS48" s="78"/>
      <c r="CT48" s="78"/>
      <c r="CU48" s="78"/>
      <c r="CV48" s="78"/>
      <c r="CW48" s="78"/>
      <c r="CX48" s="78"/>
      <c r="CY48" s="78"/>
      <c r="CZ48" s="78"/>
      <c r="DA48" s="79"/>
    </row>
    <row r="49" spans="1:105" ht="26.25" customHeight="1" x14ac:dyDescent="0.2">
      <c r="A49" s="33" t="s">
        <v>49</v>
      </c>
      <c r="B49" s="33"/>
      <c r="C49" s="33"/>
      <c r="D49" s="33"/>
      <c r="E49" s="33"/>
      <c r="F49" s="33"/>
      <c r="G49" s="9"/>
      <c r="H49" s="58" t="s">
        <v>50</v>
      </c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9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  <c r="CY49" s="38"/>
      <c r="CZ49" s="38"/>
      <c r="DA49" s="38"/>
    </row>
    <row r="50" spans="1:105" ht="27" customHeight="1" x14ac:dyDescent="0.2">
      <c r="A50" s="33" t="s">
        <v>51</v>
      </c>
      <c r="B50" s="33"/>
      <c r="C50" s="33"/>
      <c r="D50" s="33"/>
      <c r="E50" s="33"/>
      <c r="F50" s="33"/>
      <c r="G50" s="9"/>
      <c r="H50" s="58" t="s">
        <v>52</v>
      </c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9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8">
        <v>5100</v>
      </c>
      <c r="CN50" s="38"/>
      <c r="CO50" s="38"/>
      <c r="CP50" s="38"/>
      <c r="CQ50" s="38"/>
      <c r="CR50" s="38"/>
      <c r="CS50" s="38"/>
      <c r="CT50" s="38"/>
      <c r="CU50" s="38"/>
      <c r="CV50" s="38"/>
      <c r="CW50" s="38"/>
      <c r="CX50" s="38"/>
      <c r="CY50" s="38"/>
      <c r="CZ50" s="38"/>
      <c r="DA50" s="38"/>
    </row>
    <row r="51" spans="1:105" ht="27" customHeight="1" x14ac:dyDescent="0.2">
      <c r="A51" s="33" t="s">
        <v>53</v>
      </c>
      <c r="B51" s="33"/>
      <c r="C51" s="33"/>
      <c r="D51" s="33"/>
      <c r="E51" s="33"/>
      <c r="F51" s="33"/>
      <c r="G51" s="9"/>
      <c r="H51" s="58" t="s">
        <v>54</v>
      </c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9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8"/>
      <c r="CN51" s="38"/>
      <c r="CO51" s="38"/>
      <c r="CP51" s="38"/>
      <c r="CQ51" s="38"/>
      <c r="CR51" s="38"/>
      <c r="CS51" s="38"/>
      <c r="CT51" s="38"/>
      <c r="CU51" s="38"/>
      <c r="CV51" s="38"/>
      <c r="CW51" s="38"/>
      <c r="CX51" s="38"/>
      <c r="CY51" s="38"/>
      <c r="CZ51" s="38"/>
      <c r="DA51" s="38"/>
    </row>
    <row r="52" spans="1:105" ht="27" customHeight="1" x14ac:dyDescent="0.2">
      <c r="A52" s="33" t="s">
        <v>55</v>
      </c>
      <c r="B52" s="33"/>
      <c r="C52" s="33"/>
      <c r="D52" s="33"/>
      <c r="E52" s="33"/>
      <c r="F52" s="33"/>
      <c r="G52" s="9"/>
      <c r="H52" s="58" t="s">
        <v>54</v>
      </c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9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8"/>
      <c r="CN52" s="38"/>
      <c r="CO52" s="38"/>
      <c r="CP52" s="38"/>
      <c r="CQ52" s="38"/>
      <c r="CR52" s="38"/>
      <c r="CS52" s="38"/>
      <c r="CT52" s="38"/>
      <c r="CU52" s="38"/>
      <c r="CV52" s="38"/>
      <c r="CW52" s="38"/>
      <c r="CX52" s="38"/>
      <c r="CY52" s="38"/>
      <c r="CZ52" s="38"/>
      <c r="DA52" s="38"/>
    </row>
    <row r="53" spans="1:105" ht="26.25" customHeight="1" x14ac:dyDescent="0.2">
      <c r="A53" s="33" t="s">
        <v>19</v>
      </c>
      <c r="B53" s="33"/>
      <c r="C53" s="33"/>
      <c r="D53" s="33"/>
      <c r="E53" s="33"/>
      <c r="F53" s="33"/>
      <c r="G53" s="9"/>
      <c r="H53" s="35" t="s">
        <v>56</v>
      </c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6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8">
        <v>133400</v>
      </c>
      <c r="CN53" s="38"/>
      <c r="CO53" s="38"/>
      <c r="CP53" s="38"/>
      <c r="CQ53" s="38"/>
      <c r="CR53" s="38"/>
      <c r="CS53" s="38"/>
      <c r="CT53" s="38"/>
      <c r="CU53" s="38"/>
      <c r="CV53" s="38"/>
      <c r="CW53" s="38"/>
      <c r="CX53" s="38"/>
      <c r="CY53" s="38"/>
      <c r="CZ53" s="38"/>
      <c r="DA53" s="38"/>
    </row>
    <row r="54" spans="1:105" ht="13.5" customHeight="1" x14ac:dyDescent="0.2">
      <c r="A54" s="33"/>
      <c r="B54" s="33"/>
      <c r="C54" s="33"/>
      <c r="D54" s="33"/>
      <c r="E54" s="33"/>
      <c r="F54" s="33"/>
      <c r="G54" s="45" t="s">
        <v>15</v>
      </c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46"/>
      <c r="BM54" s="46"/>
      <c r="BN54" s="46"/>
      <c r="BO54" s="46"/>
      <c r="BP54" s="46"/>
      <c r="BQ54" s="46"/>
      <c r="BR54" s="46"/>
      <c r="BS54" s="46"/>
      <c r="BT54" s="46"/>
      <c r="BU54" s="46"/>
      <c r="BV54" s="47"/>
      <c r="BW54" s="37" t="s">
        <v>16</v>
      </c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7"/>
      <c r="CK54" s="37"/>
      <c r="CL54" s="37"/>
      <c r="CM54" s="38">
        <f>CM41+CM46+CM53</f>
        <v>790500</v>
      </c>
      <c r="CN54" s="38"/>
      <c r="CO54" s="38"/>
      <c r="CP54" s="38"/>
      <c r="CQ54" s="38"/>
      <c r="CR54" s="38"/>
      <c r="CS54" s="38"/>
      <c r="CT54" s="38"/>
      <c r="CU54" s="38"/>
      <c r="CV54" s="38"/>
      <c r="CW54" s="38"/>
      <c r="CX54" s="38"/>
      <c r="CY54" s="38"/>
      <c r="CZ54" s="38"/>
      <c r="DA54" s="38"/>
    </row>
    <row r="55" spans="1:105" ht="13.5" customHeight="1" x14ac:dyDescent="0.2">
      <c r="A55" s="33"/>
      <c r="B55" s="33"/>
      <c r="C55" s="33"/>
      <c r="D55" s="33"/>
      <c r="E55" s="33"/>
      <c r="F55" s="33"/>
      <c r="G55" s="45" t="s">
        <v>11</v>
      </c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7"/>
      <c r="BW55" s="37" t="s">
        <v>16</v>
      </c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8"/>
      <c r="CN55" s="38"/>
      <c r="CO55" s="38"/>
      <c r="CP55" s="38"/>
      <c r="CQ55" s="38"/>
      <c r="CR55" s="38"/>
      <c r="CS55" s="38"/>
      <c r="CT55" s="38"/>
      <c r="CU55" s="38"/>
      <c r="CV55" s="38"/>
      <c r="CW55" s="38"/>
      <c r="CX55" s="38"/>
      <c r="CY55" s="38"/>
      <c r="CZ55" s="38"/>
      <c r="DA55" s="38"/>
    </row>
    <row r="56" spans="1:105" ht="13.5" customHeight="1" x14ac:dyDescent="0.2">
      <c r="A56" s="33"/>
      <c r="B56" s="33"/>
      <c r="C56" s="33"/>
      <c r="D56" s="33"/>
      <c r="E56" s="33"/>
      <c r="F56" s="33"/>
      <c r="G56" s="45" t="s">
        <v>112</v>
      </c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Q56" s="46"/>
      <c r="BR56" s="46"/>
      <c r="BS56" s="46"/>
      <c r="BT56" s="46"/>
      <c r="BU56" s="46"/>
      <c r="BV56" s="47"/>
      <c r="BW56" s="37" t="s">
        <v>16</v>
      </c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8">
        <v>181200</v>
      </c>
      <c r="CN56" s="38"/>
      <c r="CO56" s="38"/>
      <c r="CP56" s="38"/>
      <c r="CQ56" s="38"/>
      <c r="CR56" s="38"/>
      <c r="CS56" s="38"/>
      <c r="CT56" s="38"/>
      <c r="CU56" s="38"/>
      <c r="CV56" s="38"/>
      <c r="CW56" s="38"/>
      <c r="CX56" s="38"/>
      <c r="CY56" s="38"/>
      <c r="CZ56" s="38"/>
      <c r="DA56" s="38"/>
    </row>
    <row r="57" spans="1:105" ht="13.5" customHeight="1" x14ac:dyDescent="0.2">
      <c r="A57" s="33"/>
      <c r="B57" s="33"/>
      <c r="C57" s="33"/>
      <c r="D57" s="33"/>
      <c r="E57" s="33"/>
      <c r="F57" s="33"/>
      <c r="G57" s="45" t="s">
        <v>113</v>
      </c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/>
      <c r="BU57" s="46"/>
      <c r="BV57" s="47"/>
      <c r="BW57" s="37" t="s">
        <v>16</v>
      </c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8">
        <v>609300</v>
      </c>
      <c r="CN57" s="38"/>
      <c r="CO57" s="38"/>
      <c r="CP57" s="38"/>
      <c r="CQ57" s="38"/>
      <c r="CR57" s="38"/>
      <c r="CS57" s="38"/>
      <c r="CT57" s="38"/>
      <c r="CU57" s="38"/>
      <c r="CV57" s="38"/>
      <c r="CW57" s="38"/>
      <c r="CX57" s="38"/>
      <c r="CY57" s="38"/>
      <c r="CZ57" s="38"/>
      <c r="DA57" s="38"/>
    </row>
    <row r="58" spans="1:105" s="2" customFormat="1" ht="3.75" customHeight="1" x14ac:dyDescent="0.25"/>
    <row r="59" spans="1:105" s="12" customFormat="1" ht="48" customHeight="1" x14ac:dyDescent="0.2">
      <c r="A59" s="56" t="s">
        <v>57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</row>
    <row r="60" spans="1:105" s="2" customFormat="1" ht="12" customHeight="1" x14ac:dyDescent="0.25"/>
    <row r="61" spans="1:105" s="4" customFormat="1" ht="14.25" x14ac:dyDescent="0.2">
      <c r="A61" s="40" t="s">
        <v>58</v>
      </c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40"/>
      <c r="BQ61" s="40"/>
      <c r="BR61" s="40"/>
      <c r="BS61" s="40"/>
      <c r="BT61" s="40"/>
      <c r="BU61" s="40"/>
      <c r="BV61" s="40"/>
      <c r="BW61" s="40"/>
      <c r="BX61" s="40"/>
      <c r="BY61" s="40"/>
      <c r="BZ61" s="40"/>
      <c r="CA61" s="40"/>
      <c r="CB61" s="40"/>
      <c r="CC61" s="40"/>
      <c r="CD61" s="40"/>
      <c r="CE61" s="40"/>
      <c r="CF61" s="40"/>
      <c r="CG61" s="40"/>
      <c r="CH61" s="40"/>
      <c r="CI61" s="40"/>
      <c r="CJ61" s="40"/>
      <c r="CK61" s="40"/>
      <c r="CL61" s="40"/>
      <c r="CM61" s="40"/>
      <c r="CN61" s="40"/>
      <c r="CO61" s="40"/>
      <c r="CP61" s="40"/>
      <c r="CQ61" s="40"/>
      <c r="CR61" s="40"/>
      <c r="CS61" s="40"/>
      <c r="CT61" s="40"/>
      <c r="CU61" s="40"/>
      <c r="CV61" s="40"/>
      <c r="CW61" s="40"/>
      <c r="CX61" s="40"/>
      <c r="CY61" s="40"/>
      <c r="CZ61" s="40"/>
      <c r="DA61" s="40"/>
    </row>
    <row r="62" spans="1:105" s="2" customFormat="1" ht="6" customHeight="1" x14ac:dyDescent="0.25"/>
    <row r="63" spans="1:105" s="5" customFormat="1" ht="45" customHeight="1" x14ac:dyDescent="0.2">
      <c r="A63" s="42" t="s">
        <v>4</v>
      </c>
      <c r="B63" s="43"/>
      <c r="C63" s="43"/>
      <c r="D63" s="43"/>
      <c r="E63" s="43"/>
      <c r="F63" s="43"/>
      <c r="G63" s="44"/>
      <c r="H63" s="42" t="s">
        <v>59</v>
      </c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4"/>
      <c r="BD63" s="42" t="s">
        <v>60</v>
      </c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4"/>
      <c r="BT63" s="42" t="s">
        <v>61</v>
      </c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4"/>
      <c r="CJ63" s="42" t="s">
        <v>62</v>
      </c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4"/>
    </row>
    <row r="64" spans="1:105" s="6" customFormat="1" x14ac:dyDescent="0.2">
      <c r="A64" s="41">
        <v>1</v>
      </c>
      <c r="B64" s="41"/>
      <c r="C64" s="41"/>
      <c r="D64" s="41"/>
      <c r="E64" s="41"/>
      <c r="F64" s="41"/>
      <c r="G64" s="41"/>
      <c r="H64" s="41">
        <v>2</v>
      </c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>
        <v>3</v>
      </c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  <c r="BR64" s="41"/>
      <c r="BS64" s="41"/>
      <c r="BT64" s="41">
        <v>4</v>
      </c>
      <c r="BU64" s="41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>
        <v>5</v>
      </c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</row>
    <row r="65" spans="1:105" s="7" customFormat="1" ht="15" customHeight="1" x14ac:dyDescent="0.2">
      <c r="A65" s="33" t="s">
        <v>114</v>
      </c>
      <c r="B65" s="33"/>
      <c r="C65" s="33"/>
      <c r="D65" s="33"/>
      <c r="E65" s="33"/>
      <c r="F65" s="33"/>
      <c r="G65" s="33"/>
      <c r="H65" s="39" t="s">
        <v>115</v>
      </c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>
        <v>0</v>
      </c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37"/>
      <c r="DA65" s="37"/>
    </row>
    <row r="66" spans="1:105" s="7" customFormat="1" ht="15" customHeight="1" x14ac:dyDescent="0.2">
      <c r="A66" s="33"/>
      <c r="B66" s="33"/>
      <c r="C66" s="33"/>
      <c r="D66" s="33"/>
      <c r="E66" s="33"/>
      <c r="F66" s="33"/>
      <c r="G66" s="33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  <c r="CX66" s="37"/>
      <c r="CY66" s="37"/>
      <c r="CZ66" s="37"/>
      <c r="DA66" s="37"/>
    </row>
    <row r="67" spans="1:105" s="7" customFormat="1" ht="15" customHeight="1" x14ac:dyDescent="0.2">
      <c r="A67" s="33"/>
      <c r="B67" s="33"/>
      <c r="C67" s="33"/>
      <c r="D67" s="33"/>
      <c r="E67" s="33"/>
      <c r="F67" s="33"/>
      <c r="G67" s="33"/>
      <c r="H67" s="46" t="s">
        <v>15</v>
      </c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7"/>
      <c r="BD67" s="37" t="s">
        <v>16</v>
      </c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 t="s">
        <v>16</v>
      </c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H67" s="37"/>
      <c r="CI67" s="37"/>
      <c r="CJ67" s="37">
        <v>0</v>
      </c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V67" s="37"/>
      <c r="CW67" s="37"/>
      <c r="CX67" s="37"/>
      <c r="CY67" s="37"/>
      <c r="CZ67" s="37"/>
      <c r="DA67" s="37"/>
    </row>
    <row r="68" spans="1:105" ht="12" customHeight="1" x14ac:dyDescent="0.2"/>
    <row r="69" spans="1:105" s="4" customFormat="1" ht="14.25" x14ac:dyDescent="0.2">
      <c r="A69" s="40" t="s">
        <v>63</v>
      </c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  <c r="BH69" s="40"/>
      <c r="BI69" s="40"/>
      <c r="BJ69" s="40"/>
      <c r="BK69" s="40"/>
      <c r="BL69" s="40"/>
      <c r="BM69" s="40"/>
      <c r="BN69" s="40"/>
      <c r="BO69" s="40"/>
      <c r="BP69" s="40"/>
      <c r="BQ69" s="40"/>
      <c r="BR69" s="40"/>
      <c r="BS69" s="40"/>
      <c r="BT69" s="40"/>
      <c r="BU69" s="40"/>
      <c r="BV69" s="40"/>
      <c r="BW69" s="40"/>
      <c r="BX69" s="40"/>
      <c r="BY69" s="40"/>
      <c r="BZ69" s="40"/>
      <c r="CA69" s="40"/>
      <c r="CB69" s="40"/>
      <c r="CC69" s="40"/>
      <c r="CD69" s="40"/>
      <c r="CE69" s="40"/>
      <c r="CF69" s="40"/>
      <c r="CG69" s="40"/>
      <c r="CH69" s="40"/>
      <c r="CI69" s="40"/>
      <c r="CJ69" s="40"/>
      <c r="CK69" s="40"/>
      <c r="CL69" s="40"/>
      <c r="CM69" s="40"/>
      <c r="CN69" s="40"/>
      <c r="CO69" s="40"/>
      <c r="CP69" s="40"/>
      <c r="CQ69" s="40"/>
      <c r="CR69" s="40"/>
      <c r="CS69" s="40"/>
      <c r="CT69" s="40"/>
      <c r="CU69" s="40"/>
      <c r="CV69" s="40"/>
      <c r="CW69" s="40"/>
      <c r="CX69" s="40"/>
      <c r="CY69" s="40"/>
      <c r="CZ69" s="40"/>
      <c r="DA69" s="40"/>
    </row>
    <row r="70" spans="1:105" s="2" customFormat="1" ht="6" customHeight="1" x14ac:dyDescent="0.25"/>
    <row r="71" spans="1:105" s="5" customFormat="1" ht="55.5" customHeight="1" x14ac:dyDescent="0.2">
      <c r="A71" s="42" t="s">
        <v>4</v>
      </c>
      <c r="B71" s="43"/>
      <c r="C71" s="43"/>
      <c r="D71" s="43"/>
      <c r="E71" s="43"/>
      <c r="F71" s="43"/>
      <c r="G71" s="44"/>
      <c r="H71" s="42" t="s">
        <v>64</v>
      </c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4"/>
      <c r="BD71" s="42" t="s">
        <v>65</v>
      </c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4"/>
      <c r="BT71" s="42" t="s">
        <v>66</v>
      </c>
      <c r="BU71" s="43"/>
      <c r="BV71" s="43"/>
      <c r="BW71" s="43"/>
      <c r="BX71" s="43"/>
      <c r="BY71" s="43"/>
      <c r="BZ71" s="43"/>
      <c r="CA71" s="43"/>
      <c r="CB71" s="43"/>
      <c r="CC71" s="43"/>
      <c r="CD71" s="44"/>
      <c r="CE71" s="42" t="s">
        <v>67</v>
      </c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4"/>
    </row>
    <row r="72" spans="1:105" s="6" customFormat="1" x14ac:dyDescent="0.2">
      <c r="A72" s="41">
        <v>1</v>
      </c>
      <c r="B72" s="41"/>
      <c r="C72" s="41"/>
      <c r="D72" s="41"/>
      <c r="E72" s="41"/>
      <c r="F72" s="41"/>
      <c r="G72" s="41"/>
      <c r="H72" s="41">
        <v>2</v>
      </c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>
        <v>3</v>
      </c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1">
        <v>4</v>
      </c>
      <c r="BU72" s="41"/>
      <c r="BV72" s="41"/>
      <c r="BW72" s="41"/>
      <c r="BX72" s="41"/>
      <c r="BY72" s="41"/>
      <c r="BZ72" s="41"/>
      <c r="CA72" s="41"/>
      <c r="CB72" s="41"/>
      <c r="CC72" s="41"/>
      <c r="CD72" s="41"/>
      <c r="CE72" s="41">
        <v>5</v>
      </c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</row>
    <row r="73" spans="1:105" s="7" customFormat="1" ht="15" customHeight="1" x14ac:dyDescent="0.2">
      <c r="A73" s="33" t="s">
        <v>17</v>
      </c>
      <c r="B73" s="33"/>
      <c r="C73" s="33"/>
      <c r="D73" s="33"/>
      <c r="E73" s="33"/>
      <c r="F73" s="33"/>
      <c r="G73" s="33"/>
      <c r="H73" s="39" t="s">
        <v>99</v>
      </c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7">
        <v>1005534</v>
      </c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>
        <v>1.5</v>
      </c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8">
        <v>15100</v>
      </c>
      <c r="CF73" s="38"/>
      <c r="CG73" s="38"/>
      <c r="CH73" s="38"/>
      <c r="CI73" s="38"/>
      <c r="CJ73" s="38"/>
      <c r="CK73" s="38"/>
      <c r="CL73" s="38"/>
      <c r="CM73" s="38"/>
      <c r="CN73" s="38"/>
      <c r="CO73" s="38"/>
      <c r="CP73" s="38"/>
      <c r="CQ73" s="38"/>
      <c r="CR73" s="38"/>
      <c r="CS73" s="38"/>
      <c r="CT73" s="38"/>
      <c r="CU73" s="38"/>
      <c r="CV73" s="38"/>
      <c r="CW73" s="38"/>
      <c r="CX73" s="38"/>
      <c r="CY73" s="38"/>
      <c r="CZ73" s="38"/>
      <c r="DA73" s="38"/>
    </row>
    <row r="74" spans="1:105" s="7" customFormat="1" ht="15" customHeight="1" x14ac:dyDescent="0.2">
      <c r="A74" s="33" t="s">
        <v>18</v>
      </c>
      <c r="B74" s="33"/>
      <c r="C74" s="33"/>
      <c r="D74" s="33"/>
      <c r="E74" s="33"/>
      <c r="F74" s="33"/>
      <c r="G74" s="33"/>
      <c r="H74" s="39" t="s">
        <v>100</v>
      </c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7">
        <v>51527272</v>
      </c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>
        <v>2.2000000000000002</v>
      </c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8">
        <f>1012800-9144</f>
        <v>1003656</v>
      </c>
      <c r="CF74" s="38"/>
      <c r="CG74" s="38"/>
      <c r="CH74" s="38"/>
      <c r="CI74" s="38"/>
      <c r="CJ74" s="38"/>
      <c r="CK74" s="38"/>
      <c r="CL74" s="38"/>
      <c r="CM74" s="38"/>
      <c r="CN74" s="38"/>
      <c r="CO74" s="38"/>
      <c r="CP74" s="38"/>
      <c r="CQ74" s="38"/>
      <c r="CR74" s="38"/>
      <c r="CS74" s="38"/>
      <c r="CT74" s="38"/>
      <c r="CU74" s="38"/>
      <c r="CV74" s="38"/>
      <c r="CW74" s="38"/>
      <c r="CX74" s="38"/>
      <c r="CY74" s="38"/>
      <c r="CZ74" s="38"/>
      <c r="DA74" s="38"/>
    </row>
    <row r="75" spans="1:105" s="7" customFormat="1" ht="15" customHeight="1" x14ac:dyDescent="0.2">
      <c r="A75" s="33" t="s">
        <v>19</v>
      </c>
      <c r="B75" s="33"/>
      <c r="C75" s="33"/>
      <c r="D75" s="33"/>
      <c r="E75" s="33"/>
      <c r="F75" s="33"/>
      <c r="G75" s="33"/>
      <c r="H75" s="39" t="s">
        <v>101</v>
      </c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8">
        <v>8500</v>
      </c>
      <c r="CF75" s="38"/>
      <c r="CG75" s="38"/>
      <c r="CH75" s="38"/>
      <c r="CI75" s="38"/>
      <c r="CJ75" s="38"/>
      <c r="CK75" s="38"/>
      <c r="CL75" s="38"/>
      <c r="CM75" s="38"/>
      <c r="CN75" s="38"/>
      <c r="CO75" s="38"/>
      <c r="CP75" s="38"/>
      <c r="CQ75" s="38"/>
      <c r="CR75" s="38"/>
      <c r="CS75" s="38"/>
      <c r="CT75" s="38"/>
      <c r="CU75" s="38"/>
      <c r="CV75" s="38"/>
      <c r="CW75" s="38"/>
      <c r="CX75" s="38"/>
      <c r="CY75" s="38"/>
      <c r="CZ75" s="38"/>
      <c r="DA75" s="38"/>
    </row>
    <row r="76" spans="1:105" s="7" customFormat="1" ht="15" customHeight="1" x14ac:dyDescent="0.2">
      <c r="A76" s="33" t="s">
        <v>23</v>
      </c>
      <c r="B76" s="33"/>
      <c r="C76" s="33"/>
      <c r="D76" s="33"/>
      <c r="E76" s="33"/>
      <c r="F76" s="33"/>
      <c r="G76" s="33"/>
      <c r="H76" s="39" t="s">
        <v>102</v>
      </c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8">
        <v>2000</v>
      </c>
      <c r="CF76" s="38"/>
      <c r="CG76" s="38"/>
      <c r="CH76" s="38"/>
      <c r="CI76" s="38"/>
      <c r="CJ76" s="38"/>
      <c r="CK76" s="38"/>
      <c r="CL76" s="38"/>
      <c r="CM76" s="38"/>
      <c r="CN76" s="38"/>
      <c r="CO76" s="38"/>
      <c r="CP76" s="38"/>
      <c r="CQ76" s="38"/>
      <c r="CR76" s="38"/>
      <c r="CS76" s="38"/>
      <c r="CT76" s="38"/>
      <c r="CU76" s="38"/>
      <c r="CV76" s="38"/>
      <c r="CW76" s="38"/>
      <c r="CX76" s="38"/>
      <c r="CY76" s="38"/>
      <c r="CZ76" s="38"/>
      <c r="DA76" s="38"/>
    </row>
    <row r="77" spans="1:105" s="7" customFormat="1" ht="15" customHeight="1" x14ac:dyDescent="0.2">
      <c r="A77" s="33"/>
      <c r="B77" s="33"/>
      <c r="C77" s="33"/>
      <c r="D77" s="33"/>
      <c r="E77" s="33"/>
      <c r="F77" s="33"/>
      <c r="G77" s="33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8"/>
      <c r="CF77" s="38"/>
      <c r="CG77" s="38"/>
      <c r="CH77" s="38"/>
      <c r="CI77" s="38"/>
      <c r="CJ77" s="38"/>
      <c r="CK77" s="38"/>
      <c r="CL77" s="38"/>
      <c r="CM77" s="38"/>
      <c r="CN77" s="38"/>
      <c r="CO77" s="38"/>
      <c r="CP77" s="38"/>
      <c r="CQ77" s="38"/>
      <c r="CR77" s="38"/>
      <c r="CS77" s="38"/>
      <c r="CT77" s="38"/>
      <c r="CU77" s="38"/>
      <c r="CV77" s="38"/>
      <c r="CW77" s="38"/>
      <c r="CX77" s="38"/>
      <c r="CY77" s="38"/>
      <c r="CZ77" s="38"/>
      <c r="DA77" s="38"/>
    </row>
    <row r="78" spans="1:105" s="7" customFormat="1" ht="15" customHeight="1" x14ac:dyDescent="0.2">
      <c r="A78" s="33"/>
      <c r="B78" s="33"/>
      <c r="C78" s="33"/>
      <c r="D78" s="33"/>
      <c r="E78" s="33"/>
      <c r="F78" s="33"/>
      <c r="G78" s="33"/>
      <c r="H78" s="46" t="s">
        <v>15</v>
      </c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 t="s">
        <v>16</v>
      </c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8">
        <f>CE73+CE74+CE75+CE76</f>
        <v>1029256</v>
      </c>
      <c r="CF78" s="38"/>
      <c r="CG78" s="38"/>
      <c r="CH78" s="38"/>
      <c r="CI78" s="38"/>
      <c r="CJ78" s="38"/>
      <c r="CK78" s="38"/>
      <c r="CL78" s="38"/>
      <c r="CM78" s="38"/>
      <c r="CN78" s="38"/>
      <c r="CO78" s="38"/>
      <c r="CP78" s="38"/>
      <c r="CQ78" s="38"/>
      <c r="CR78" s="38"/>
      <c r="CS78" s="38"/>
      <c r="CT78" s="38"/>
      <c r="CU78" s="38"/>
      <c r="CV78" s="38"/>
      <c r="CW78" s="38"/>
      <c r="CX78" s="38"/>
      <c r="CY78" s="38"/>
      <c r="CZ78" s="38"/>
      <c r="DA78" s="38"/>
    </row>
    <row r="79" spans="1:105" s="2" customFormat="1" ht="12" customHeight="1" x14ac:dyDescent="0.25"/>
    <row r="80" spans="1:105" s="4" customFormat="1" ht="14.25" x14ac:dyDescent="0.2">
      <c r="A80" s="40" t="s">
        <v>68</v>
      </c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  <c r="BH80" s="40"/>
      <c r="BI80" s="40"/>
      <c r="BJ80" s="40"/>
      <c r="BK80" s="40"/>
      <c r="BL80" s="40"/>
      <c r="BM80" s="40"/>
      <c r="BN80" s="40"/>
      <c r="BO80" s="40"/>
      <c r="BP80" s="40"/>
      <c r="BQ80" s="40"/>
      <c r="BR80" s="40"/>
      <c r="BS80" s="40"/>
      <c r="BT80" s="40"/>
      <c r="BU80" s="40"/>
      <c r="BV80" s="40"/>
      <c r="BW80" s="40"/>
      <c r="BX80" s="40"/>
      <c r="BY80" s="40"/>
      <c r="BZ80" s="40"/>
      <c r="CA80" s="40"/>
      <c r="CB80" s="40"/>
      <c r="CC80" s="40"/>
      <c r="CD80" s="40"/>
      <c r="CE80" s="40"/>
      <c r="CF80" s="40"/>
      <c r="CG80" s="40"/>
      <c r="CH80" s="40"/>
      <c r="CI80" s="40"/>
      <c r="CJ80" s="40"/>
      <c r="CK80" s="40"/>
      <c r="CL80" s="40"/>
      <c r="CM80" s="40"/>
      <c r="CN80" s="40"/>
      <c r="CO80" s="40"/>
      <c r="CP80" s="40"/>
      <c r="CQ80" s="40"/>
      <c r="CR80" s="40"/>
      <c r="CS80" s="40"/>
      <c r="CT80" s="40"/>
      <c r="CU80" s="40"/>
      <c r="CV80" s="40"/>
      <c r="CW80" s="40"/>
      <c r="CX80" s="40"/>
      <c r="CY80" s="40"/>
      <c r="CZ80" s="40"/>
      <c r="DA80" s="40"/>
    </row>
    <row r="81" spans="1:105" s="2" customFormat="1" ht="6" customHeight="1" x14ac:dyDescent="0.25"/>
    <row r="82" spans="1:105" s="5" customFormat="1" ht="45" customHeight="1" x14ac:dyDescent="0.2">
      <c r="A82" s="42" t="s">
        <v>4</v>
      </c>
      <c r="B82" s="43"/>
      <c r="C82" s="43"/>
      <c r="D82" s="43"/>
      <c r="E82" s="43"/>
      <c r="F82" s="43"/>
      <c r="G82" s="44"/>
      <c r="H82" s="42" t="s">
        <v>59</v>
      </c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4"/>
      <c r="BD82" s="42" t="s">
        <v>60</v>
      </c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4"/>
      <c r="BT82" s="42" t="s">
        <v>61</v>
      </c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4"/>
      <c r="CJ82" s="42" t="s">
        <v>62</v>
      </c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4"/>
    </row>
    <row r="83" spans="1:105" s="6" customFormat="1" x14ac:dyDescent="0.2">
      <c r="A83" s="41">
        <v>1</v>
      </c>
      <c r="B83" s="41"/>
      <c r="C83" s="41"/>
      <c r="D83" s="41"/>
      <c r="E83" s="41"/>
      <c r="F83" s="41"/>
      <c r="G83" s="41"/>
      <c r="H83" s="41">
        <v>2</v>
      </c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>
        <v>3</v>
      </c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>
        <v>4</v>
      </c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1"/>
      <c r="CG83" s="41"/>
      <c r="CH83" s="41"/>
      <c r="CI83" s="41"/>
      <c r="CJ83" s="41">
        <v>5</v>
      </c>
      <c r="CK83" s="41"/>
      <c r="CL83" s="41"/>
      <c r="CM83" s="41"/>
      <c r="CN83" s="41"/>
      <c r="CO83" s="41"/>
      <c r="CP83" s="41"/>
      <c r="CQ83" s="41"/>
      <c r="CR83" s="41"/>
      <c r="CS83" s="41"/>
      <c r="CT83" s="41"/>
      <c r="CU83" s="41"/>
      <c r="CV83" s="41"/>
      <c r="CW83" s="41"/>
      <c r="CX83" s="41"/>
      <c r="CY83" s="41"/>
      <c r="CZ83" s="41"/>
      <c r="DA83" s="41"/>
    </row>
    <row r="84" spans="1:105" s="7" customFormat="1" ht="15" customHeight="1" x14ac:dyDescent="0.2">
      <c r="A84" s="33"/>
      <c r="B84" s="33"/>
      <c r="C84" s="33"/>
      <c r="D84" s="33"/>
      <c r="E84" s="33"/>
      <c r="F84" s="33"/>
      <c r="G84" s="33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7"/>
      <c r="CZ84" s="37"/>
      <c r="DA84" s="37"/>
    </row>
    <row r="85" spans="1:105" s="7" customFormat="1" ht="15" customHeight="1" x14ac:dyDescent="0.2">
      <c r="A85" s="33"/>
      <c r="B85" s="33"/>
      <c r="C85" s="33"/>
      <c r="D85" s="33"/>
      <c r="E85" s="33"/>
      <c r="F85" s="33"/>
      <c r="G85" s="33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</row>
    <row r="86" spans="1:105" s="7" customFormat="1" ht="15" customHeight="1" x14ac:dyDescent="0.2">
      <c r="A86" s="33"/>
      <c r="B86" s="33"/>
      <c r="C86" s="33"/>
      <c r="D86" s="33"/>
      <c r="E86" s="33"/>
      <c r="F86" s="33"/>
      <c r="G86" s="33"/>
      <c r="H86" s="46" t="s">
        <v>15</v>
      </c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7"/>
      <c r="BD86" s="37" t="s">
        <v>16</v>
      </c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 t="s">
        <v>16</v>
      </c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</row>
    <row r="87" spans="1:105" s="2" customFormat="1" ht="12" customHeight="1" x14ac:dyDescent="0.25"/>
    <row r="88" spans="1:105" s="4" customFormat="1" ht="27" customHeight="1" x14ac:dyDescent="0.2">
      <c r="A88" s="48" t="s">
        <v>69</v>
      </c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  <c r="CJ88" s="48"/>
      <c r="CK88" s="48"/>
      <c r="CL88" s="48"/>
      <c r="CM88" s="48"/>
      <c r="CN88" s="48"/>
      <c r="CO88" s="48"/>
      <c r="CP88" s="48"/>
      <c r="CQ88" s="48"/>
      <c r="CR88" s="48"/>
      <c r="CS88" s="48"/>
      <c r="CT88" s="48"/>
      <c r="CU88" s="48"/>
      <c r="CV88" s="48"/>
      <c r="CW88" s="48"/>
      <c r="CX88" s="48"/>
      <c r="CY88" s="48"/>
      <c r="CZ88" s="48"/>
      <c r="DA88" s="48"/>
    </row>
    <row r="89" spans="1:105" s="2" customFormat="1" ht="6" customHeight="1" x14ac:dyDescent="0.25"/>
    <row r="90" spans="1:105" s="5" customFormat="1" ht="45" customHeight="1" x14ac:dyDescent="0.2">
      <c r="A90" s="42" t="s">
        <v>4</v>
      </c>
      <c r="B90" s="43"/>
      <c r="C90" s="43"/>
      <c r="D90" s="43"/>
      <c r="E90" s="43"/>
      <c r="F90" s="43"/>
      <c r="G90" s="44"/>
      <c r="H90" s="42" t="s">
        <v>59</v>
      </c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4"/>
      <c r="BD90" s="42" t="s">
        <v>60</v>
      </c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4"/>
      <c r="BT90" s="42" t="s">
        <v>61</v>
      </c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4"/>
      <c r="CJ90" s="42" t="s">
        <v>62</v>
      </c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4"/>
    </row>
    <row r="91" spans="1:105" s="6" customFormat="1" x14ac:dyDescent="0.2">
      <c r="A91" s="41">
        <v>1</v>
      </c>
      <c r="B91" s="41"/>
      <c r="C91" s="41"/>
      <c r="D91" s="41"/>
      <c r="E91" s="41"/>
      <c r="F91" s="41"/>
      <c r="G91" s="41"/>
      <c r="H91" s="41">
        <v>2</v>
      </c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>
        <v>3</v>
      </c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41"/>
      <c r="BP91" s="41"/>
      <c r="BQ91" s="41"/>
      <c r="BR91" s="41"/>
      <c r="BS91" s="41"/>
      <c r="BT91" s="41">
        <v>4</v>
      </c>
      <c r="BU91" s="41"/>
      <c r="BV91" s="41"/>
      <c r="BW91" s="41"/>
      <c r="BX91" s="41"/>
      <c r="BY91" s="41"/>
      <c r="BZ91" s="41"/>
      <c r="CA91" s="41"/>
      <c r="CB91" s="41"/>
      <c r="CC91" s="41"/>
      <c r="CD91" s="41"/>
      <c r="CE91" s="41"/>
      <c r="CF91" s="41"/>
      <c r="CG91" s="41"/>
      <c r="CH91" s="41"/>
      <c r="CI91" s="41"/>
      <c r="CJ91" s="41">
        <v>5</v>
      </c>
      <c r="CK91" s="41"/>
      <c r="CL91" s="41"/>
      <c r="CM91" s="41"/>
      <c r="CN91" s="41"/>
      <c r="CO91" s="41"/>
      <c r="CP91" s="41"/>
      <c r="CQ91" s="41"/>
      <c r="CR91" s="41"/>
      <c r="CS91" s="41"/>
      <c r="CT91" s="41"/>
      <c r="CU91" s="41"/>
      <c r="CV91" s="41"/>
      <c r="CW91" s="41"/>
      <c r="CX91" s="41"/>
      <c r="CY91" s="41"/>
      <c r="CZ91" s="41"/>
      <c r="DA91" s="41"/>
    </row>
    <row r="92" spans="1:105" s="7" customFormat="1" ht="15" customHeight="1" x14ac:dyDescent="0.2">
      <c r="A92" s="33"/>
      <c r="B92" s="33"/>
      <c r="C92" s="33"/>
      <c r="D92" s="33"/>
      <c r="E92" s="33"/>
      <c r="F92" s="33"/>
      <c r="G92" s="33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</row>
    <row r="93" spans="1:105" s="7" customFormat="1" ht="15" customHeight="1" x14ac:dyDescent="0.2">
      <c r="A93" s="33"/>
      <c r="B93" s="33"/>
      <c r="C93" s="33"/>
      <c r="D93" s="33"/>
      <c r="E93" s="33"/>
      <c r="F93" s="33"/>
      <c r="G93" s="33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</row>
    <row r="94" spans="1:105" s="7" customFormat="1" ht="15" customHeight="1" x14ac:dyDescent="0.2">
      <c r="A94" s="33"/>
      <c r="B94" s="33"/>
      <c r="C94" s="33"/>
      <c r="D94" s="33"/>
      <c r="E94" s="33"/>
      <c r="F94" s="33"/>
      <c r="G94" s="33"/>
      <c r="H94" s="46" t="s">
        <v>15</v>
      </c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6"/>
      <c r="AQ94" s="46"/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7"/>
      <c r="BD94" s="37" t="s">
        <v>16</v>
      </c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 t="s">
        <v>16</v>
      </c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</row>
    <row r="95" spans="1:105" s="2" customFormat="1" ht="12" customHeight="1" x14ac:dyDescent="0.25"/>
    <row r="96" spans="1:105" s="4" customFormat="1" ht="14.25" x14ac:dyDescent="0.2">
      <c r="A96" s="40" t="s">
        <v>70</v>
      </c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0"/>
      <c r="BI96" s="40"/>
      <c r="BJ96" s="40"/>
      <c r="BK96" s="40"/>
      <c r="BL96" s="40"/>
      <c r="BM96" s="40"/>
      <c r="BN96" s="40"/>
      <c r="BO96" s="40"/>
      <c r="BP96" s="40"/>
      <c r="BQ96" s="40"/>
      <c r="BR96" s="40"/>
      <c r="BS96" s="40"/>
      <c r="BT96" s="40"/>
      <c r="BU96" s="40"/>
      <c r="BV96" s="40"/>
      <c r="BW96" s="40"/>
      <c r="BX96" s="40"/>
      <c r="BY96" s="40"/>
      <c r="BZ96" s="40"/>
      <c r="CA96" s="40"/>
      <c r="CB96" s="40"/>
      <c r="CC96" s="40"/>
      <c r="CD96" s="40"/>
      <c r="CE96" s="40"/>
      <c r="CF96" s="40"/>
      <c r="CG96" s="40"/>
      <c r="CH96" s="40"/>
      <c r="CI96" s="40"/>
      <c r="CJ96" s="40"/>
      <c r="CK96" s="40"/>
      <c r="CL96" s="40"/>
      <c r="CM96" s="40"/>
      <c r="CN96" s="40"/>
      <c r="CO96" s="40"/>
      <c r="CP96" s="40"/>
      <c r="CQ96" s="40"/>
      <c r="CR96" s="40"/>
      <c r="CS96" s="40"/>
      <c r="CT96" s="40"/>
      <c r="CU96" s="40"/>
      <c r="CV96" s="40"/>
      <c r="CW96" s="40"/>
      <c r="CX96" s="40"/>
      <c r="CY96" s="40"/>
      <c r="CZ96" s="40"/>
      <c r="DA96" s="40"/>
    </row>
    <row r="97" spans="1:105" s="2" customFormat="1" ht="10.5" customHeight="1" x14ac:dyDescent="0.25"/>
    <row r="98" spans="1:105" s="4" customFormat="1" ht="14.25" x14ac:dyDescent="0.2">
      <c r="A98" s="40" t="s">
        <v>71</v>
      </c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  <c r="BM98" s="40"/>
      <c r="BN98" s="40"/>
      <c r="BO98" s="40"/>
      <c r="BP98" s="40"/>
      <c r="BQ98" s="40"/>
      <c r="BR98" s="40"/>
      <c r="BS98" s="40"/>
      <c r="BT98" s="40"/>
      <c r="BU98" s="40"/>
      <c r="BV98" s="40"/>
      <c r="BW98" s="40"/>
      <c r="BX98" s="40"/>
      <c r="BY98" s="40"/>
      <c r="BZ98" s="40"/>
      <c r="CA98" s="40"/>
      <c r="CB98" s="40"/>
      <c r="CC98" s="40"/>
      <c r="CD98" s="40"/>
      <c r="CE98" s="40"/>
      <c r="CF98" s="40"/>
      <c r="CG98" s="40"/>
      <c r="CH98" s="40"/>
      <c r="CI98" s="40"/>
      <c r="CJ98" s="40"/>
      <c r="CK98" s="40"/>
      <c r="CL98" s="40"/>
      <c r="CM98" s="40"/>
      <c r="CN98" s="40"/>
      <c r="CO98" s="40"/>
      <c r="CP98" s="40"/>
      <c r="CQ98" s="40"/>
      <c r="CR98" s="40"/>
      <c r="CS98" s="40"/>
      <c r="CT98" s="40"/>
      <c r="CU98" s="40"/>
      <c r="CV98" s="40"/>
      <c r="CW98" s="40"/>
      <c r="CX98" s="40"/>
      <c r="CY98" s="40"/>
      <c r="CZ98" s="40"/>
      <c r="DA98" s="40"/>
    </row>
    <row r="99" spans="1:105" s="2" customFormat="1" ht="10.5" customHeight="1" x14ac:dyDescent="0.25"/>
    <row r="100" spans="1:105" s="5" customFormat="1" ht="45" customHeight="1" x14ac:dyDescent="0.2">
      <c r="A100" s="50" t="s">
        <v>4</v>
      </c>
      <c r="B100" s="51"/>
      <c r="C100" s="51"/>
      <c r="D100" s="51"/>
      <c r="E100" s="51"/>
      <c r="F100" s="51"/>
      <c r="G100" s="52"/>
      <c r="H100" s="50" t="s">
        <v>64</v>
      </c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2"/>
      <c r="AP100" s="50" t="s">
        <v>72</v>
      </c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2"/>
      <c r="BF100" s="50" t="s">
        <v>73</v>
      </c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2"/>
      <c r="BV100" s="50" t="s">
        <v>74</v>
      </c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  <c r="CI100" s="51"/>
      <c r="CJ100" s="51"/>
      <c r="CK100" s="52"/>
      <c r="CL100" s="50" t="s">
        <v>30</v>
      </c>
      <c r="CM100" s="51"/>
      <c r="CN100" s="51"/>
      <c r="CO100" s="51"/>
      <c r="CP100" s="51"/>
      <c r="CQ100" s="51"/>
      <c r="CR100" s="51"/>
      <c r="CS100" s="51"/>
      <c r="CT100" s="51"/>
      <c r="CU100" s="51"/>
      <c r="CV100" s="51"/>
      <c r="CW100" s="51"/>
      <c r="CX100" s="51"/>
      <c r="CY100" s="51"/>
      <c r="CZ100" s="51"/>
      <c r="DA100" s="52"/>
    </row>
    <row r="101" spans="1:105" s="6" customFormat="1" x14ac:dyDescent="0.2">
      <c r="A101" s="41">
        <v>1</v>
      </c>
      <c r="B101" s="41"/>
      <c r="C101" s="41"/>
      <c r="D101" s="41"/>
      <c r="E101" s="41"/>
      <c r="F101" s="41"/>
      <c r="G101" s="41"/>
      <c r="H101" s="41">
        <v>2</v>
      </c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>
        <v>3</v>
      </c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>
        <v>4</v>
      </c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>
        <v>5</v>
      </c>
      <c r="BW101" s="41"/>
      <c r="BX101" s="41"/>
      <c r="BY101" s="41"/>
      <c r="BZ101" s="41"/>
      <c r="CA101" s="41"/>
      <c r="CB101" s="41"/>
      <c r="CC101" s="41"/>
      <c r="CD101" s="41"/>
      <c r="CE101" s="41"/>
      <c r="CF101" s="41"/>
      <c r="CG101" s="41"/>
      <c r="CH101" s="41"/>
      <c r="CI101" s="41"/>
      <c r="CJ101" s="41"/>
      <c r="CK101" s="41"/>
      <c r="CL101" s="41">
        <v>6</v>
      </c>
      <c r="CM101" s="41"/>
      <c r="CN101" s="41"/>
      <c r="CO101" s="41"/>
      <c r="CP101" s="41"/>
      <c r="CQ101" s="41"/>
      <c r="CR101" s="41"/>
      <c r="CS101" s="41"/>
      <c r="CT101" s="41"/>
      <c r="CU101" s="41"/>
      <c r="CV101" s="41"/>
      <c r="CW101" s="41"/>
      <c r="CX101" s="41"/>
      <c r="CY101" s="41"/>
      <c r="CZ101" s="41"/>
      <c r="DA101" s="41"/>
    </row>
    <row r="102" spans="1:105" s="7" customFormat="1" ht="15" customHeight="1" x14ac:dyDescent="0.2">
      <c r="A102" s="33" t="s">
        <v>17</v>
      </c>
      <c r="B102" s="33"/>
      <c r="C102" s="33"/>
      <c r="D102" s="33"/>
      <c r="E102" s="33"/>
      <c r="F102" s="33"/>
      <c r="G102" s="33"/>
      <c r="H102" s="39" t="s">
        <v>116</v>
      </c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38"/>
      <c r="CW102" s="38"/>
      <c r="CX102" s="38"/>
      <c r="CY102" s="38"/>
      <c r="CZ102" s="38"/>
      <c r="DA102" s="38"/>
    </row>
    <row r="103" spans="1:105" s="7" customFormat="1" ht="15" customHeight="1" x14ac:dyDescent="0.2">
      <c r="A103" s="33" t="s">
        <v>18</v>
      </c>
      <c r="B103" s="33"/>
      <c r="C103" s="33"/>
      <c r="D103" s="33"/>
      <c r="E103" s="33"/>
      <c r="F103" s="33"/>
      <c r="G103" s="33"/>
      <c r="H103" s="39" t="s">
        <v>117</v>
      </c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7">
        <v>2</v>
      </c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>
        <v>12</v>
      </c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>
        <v>1000</v>
      </c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8">
        <v>24000</v>
      </c>
      <c r="CM103" s="38"/>
      <c r="CN103" s="38"/>
      <c r="CO103" s="38"/>
      <c r="CP103" s="38"/>
      <c r="CQ103" s="38"/>
      <c r="CR103" s="38"/>
      <c r="CS103" s="38"/>
      <c r="CT103" s="38"/>
      <c r="CU103" s="38"/>
      <c r="CV103" s="38"/>
      <c r="CW103" s="38"/>
      <c r="CX103" s="38"/>
      <c r="CY103" s="38"/>
      <c r="CZ103" s="38"/>
      <c r="DA103" s="38"/>
    </row>
    <row r="104" spans="1:105" s="7" customFormat="1" ht="15" customHeight="1" x14ac:dyDescent="0.2">
      <c r="A104" s="33" t="s">
        <v>19</v>
      </c>
      <c r="B104" s="33"/>
      <c r="C104" s="33"/>
      <c r="D104" s="33"/>
      <c r="E104" s="33"/>
      <c r="F104" s="33"/>
      <c r="G104" s="33"/>
      <c r="H104" s="39" t="s">
        <v>118</v>
      </c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38"/>
      <c r="CW104" s="38"/>
      <c r="CX104" s="38"/>
      <c r="CY104" s="38"/>
      <c r="CZ104" s="38"/>
      <c r="DA104" s="38"/>
    </row>
    <row r="105" spans="1:105" s="7" customFormat="1" ht="15" customHeight="1" x14ac:dyDescent="0.2">
      <c r="A105" s="33" t="s">
        <v>23</v>
      </c>
      <c r="B105" s="33"/>
      <c r="C105" s="33"/>
      <c r="D105" s="33"/>
      <c r="E105" s="33"/>
      <c r="F105" s="33"/>
      <c r="G105" s="33"/>
      <c r="H105" s="39" t="s">
        <v>119</v>
      </c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38"/>
      <c r="CW105" s="38"/>
      <c r="CX105" s="38"/>
      <c r="CY105" s="38"/>
      <c r="CZ105" s="38"/>
      <c r="DA105" s="38"/>
    </row>
    <row r="106" spans="1:105" s="7" customFormat="1" ht="15" customHeight="1" x14ac:dyDescent="0.2">
      <c r="A106" s="33" t="s">
        <v>120</v>
      </c>
      <c r="B106" s="33"/>
      <c r="C106" s="33"/>
      <c r="D106" s="33"/>
      <c r="E106" s="33"/>
      <c r="F106" s="33"/>
      <c r="G106" s="33"/>
      <c r="H106" s="39" t="s">
        <v>121</v>
      </c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8"/>
      <c r="CM106" s="38"/>
      <c r="CN106" s="38"/>
      <c r="CO106" s="38"/>
      <c r="CP106" s="38"/>
      <c r="CQ106" s="38"/>
      <c r="CR106" s="38"/>
      <c r="CS106" s="38"/>
      <c r="CT106" s="38"/>
      <c r="CU106" s="38"/>
      <c r="CV106" s="38"/>
      <c r="CW106" s="38"/>
      <c r="CX106" s="38"/>
      <c r="CY106" s="38"/>
      <c r="CZ106" s="38"/>
      <c r="DA106" s="38"/>
    </row>
    <row r="107" spans="1:105" s="7" customFormat="1" ht="15" customHeight="1" x14ac:dyDescent="0.2">
      <c r="A107" s="33"/>
      <c r="B107" s="33"/>
      <c r="C107" s="33"/>
      <c r="D107" s="33"/>
      <c r="E107" s="33"/>
      <c r="F107" s="33"/>
      <c r="G107" s="33"/>
      <c r="H107" s="53" t="s">
        <v>75</v>
      </c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5"/>
      <c r="AP107" s="37" t="s">
        <v>16</v>
      </c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 t="s">
        <v>16</v>
      </c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 t="s">
        <v>16</v>
      </c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8">
        <f>CL103</f>
        <v>24000</v>
      </c>
      <c r="CM107" s="38"/>
      <c r="CN107" s="38"/>
      <c r="CO107" s="38"/>
      <c r="CP107" s="38"/>
      <c r="CQ107" s="38"/>
      <c r="CR107" s="38"/>
      <c r="CS107" s="38"/>
      <c r="CT107" s="38"/>
      <c r="CU107" s="38"/>
      <c r="CV107" s="38"/>
      <c r="CW107" s="38"/>
      <c r="CX107" s="38"/>
      <c r="CY107" s="38"/>
      <c r="CZ107" s="38"/>
      <c r="DA107" s="38"/>
    </row>
    <row r="108" spans="1:105" s="2" customFormat="1" ht="10.5" customHeight="1" x14ac:dyDescent="0.25"/>
    <row r="109" spans="1:105" s="4" customFormat="1" ht="14.25" x14ac:dyDescent="0.2">
      <c r="A109" s="40" t="s">
        <v>76</v>
      </c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  <c r="BM109" s="40"/>
      <c r="BN109" s="40"/>
      <c r="BO109" s="40"/>
      <c r="BP109" s="40"/>
      <c r="BQ109" s="40"/>
      <c r="BR109" s="40"/>
      <c r="BS109" s="40"/>
      <c r="BT109" s="40"/>
      <c r="BU109" s="40"/>
      <c r="BV109" s="40"/>
      <c r="BW109" s="40"/>
      <c r="BX109" s="40"/>
      <c r="BY109" s="40"/>
      <c r="BZ109" s="40"/>
      <c r="CA109" s="40"/>
      <c r="CB109" s="40"/>
      <c r="CC109" s="40"/>
      <c r="CD109" s="40"/>
      <c r="CE109" s="40"/>
      <c r="CF109" s="40"/>
      <c r="CG109" s="40"/>
      <c r="CH109" s="40"/>
      <c r="CI109" s="40"/>
      <c r="CJ109" s="40"/>
      <c r="CK109" s="40"/>
      <c r="CL109" s="40"/>
      <c r="CM109" s="40"/>
      <c r="CN109" s="40"/>
      <c r="CO109" s="40"/>
      <c r="CP109" s="40"/>
      <c r="CQ109" s="40"/>
      <c r="CR109" s="40"/>
      <c r="CS109" s="40"/>
      <c r="CT109" s="40"/>
      <c r="CU109" s="40"/>
      <c r="CV109" s="40"/>
      <c r="CW109" s="40"/>
      <c r="CX109" s="40"/>
      <c r="CY109" s="40"/>
      <c r="CZ109" s="40"/>
      <c r="DA109" s="40"/>
    </row>
    <row r="110" spans="1:105" s="2" customFormat="1" ht="10.5" customHeight="1" x14ac:dyDescent="0.25"/>
    <row r="111" spans="1:105" s="5" customFormat="1" ht="45" customHeight="1" x14ac:dyDescent="0.2">
      <c r="A111" s="42" t="s">
        <v>4</v>
      </c>
      <c r="B111" s="43"/>
      <c r="C111" s="43"/>
      <c r="D111" s="43"/>
      <c r="E111" s="43"/>
      <c r="F111" s="43"/>
      <c r="G111" s="44"/>
      <c r="H111" s="42" t="s">
        <v>64</v>
      </c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4"/>
      <c r="BD111" s="42" t="s">
        <v>77</v>
      </c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4"/>
      <c r="BT111" s="42" t="s">
        <v>78</v>
      </c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4"/>
      <c r="CJ111" s="42" t="s">
        <v>79</v>
      </c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4"/>
    </row>
    <row r="112" spans="1:105" s="6" customFormat="1" x14ac:dyDescent="0.2">
      <c r="A112" s="41">
        <v>1</v>
      </c>
      <c r="B112" s="41"/>
      <c r="C112" s="41"/>
      <c r="D112" s="41"/>
      <c r="E112" s="41"/>
      <c r="F112" s="41"/>
      <c r="G112" s="41"/>
      <c r="H112" s="41">
        <v>2</v>
      </c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>
        <v>3</v>
      </c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>
        <v>4</v>
      </c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  <c r="CE112" s="41"/>
      <c r="CF112" s="41"/>
      <c r="CG112" s="41"/>
      <c r="CH112" s="41"/>
      <c r="CI112" s="41"/>
      <c r="CJ112" s="41">
        <v>5</v>
      </c>
      <c r="CK112" s="41"/>
      <c r="CL112" s="41"/>
      <c r="CM112" s="41"/>
      <c r="CN112" s="41"/>
      <c r="CO112" s="41"/>
      <c r="CP112" s="41"/>
      <c r="CQ112" s="41"/>
      <c r="CR112" s="41"/>
      <c r="CS112" s="41"/>
      <c r="CT112" s="41"/>
      <c r="CU112" s="41"/>
      <c r="CV112" s="41"/>
      <c r="CW112" s="41"/>
      <c r="CX112" s="41"/>
      <c r="CY112" s="41"/>
      <c r="CZ112" s="41"/>
      <c r="DA112" s="41"/>
    </row>
    <row r="113" spans="1:105" s="7" customFormat="1" ht="15" customHeight="1" x14ac:dyDescent="0.2">
      <c r="A113" s="33"/>
      <c r="B113" s="33"/>
      <c r="C113" s="33"/>
      <c r="D113" s="33"/>
      <c r="E113" s="33"/>
      <c r="F113" s="33"/>
      <c r="G113" s="33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</row>
    <row r="114" spans="1:105" s="7" customFormat="1" ht="15" customHeight="1" x14ac:dyDescent="0.2">
      <c r="A114" s="33"/>
      <c r="B114" s="33"/>
      <c r="C114" s="33"/>
      <c r="D114" s="33"/>
      <c r="E114" s="33"/>
      <c r="F114" s="33"/>
      <c r="G114" s="33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</row>
    <row r="115" spans="1:105" s="7" customFormat="1" ht="15" customHeight="1" x14ac:dyDescent="0.2">
      <c r="A115" s="33"/>
      <c r="B115" s="33"/>
      <c r="C115" s="33"/>
      <c r="D115" s="33"/>
      <c r="E115" s="33"/>
      <c r="F115" s="33"/>
      <c r="G115" s="33"/>
      <c r="H115" s="46" t="s">
        <v>15</v>
      </c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  <c r="AP115" s="46"/>
      <c r="AQ115" s="46"/>
      <c r="AR115" s="46"/>
      <c r="AS115" s="46"/>
      <c r="AT115" s="46"/>
      <c r="AU115" s="46"/>
      <c r="AV115" s="46"/>
      <c r="AW115" s="46"/>
      <c r="AX115" s="46"/>
      <c r="AY115" s="46"/>
      <c r="AZ115" s="46"/>
      <c r="BA115" s="46"/>
      <c r="BB115" s="46"/>
      <c r="BC115" s="4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</row>
    <row r="116" spans="1:105" s="2" customFormat="1" ht="10.5" customHeight="1" x14ac:dyDescent="0.25"/>
    <row r="117" spans="1:105" s="4" customFormat="1" ht="14.25" x14ac:dyDescent="0.2">
      <c r="A117" s="40" t="s">
        <v>80</v>
      </c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0"/>
      <c r="BH117" s="40"/>
      <c r="BI117" s="40"/>
      <c r="BJ117" s="40"/>
      <c r="BK117" s="40"/>
      <c r="BL117" s="40"/>
      <c r="BM117" s="40"/>
      <c r="BN117" s="40"/>
      <c r="BO117" s="40"/>
      <c r="BP117" s="40"/>
      <c r="BQ117" s="40"/>
      <c r="BR117" s="40"/>
      <c r="BS117" s="40"/>
      <c r="BT117" s="40"/>
      <c r="BU117" s="40"/>
      <c r="BV117" s="40"/>
      <c r="BW117" s="40"/>
      <c r="BX117" s="40"/>
      <c r="BY117" s="40"/>
      <c r="BZ117" s="40"/>
      <c r="CA117" s="40"/>
      <c r="CB117" s="40"/>
      <c r="CC117" s="40"/>
      <c r="CD117" s="40"/>
      <c r="CE117" s="40"/>
      <c r="CF117" s="40"/>
      <c r="CG117" s="40"/>
      <c r="CH117" s="40"/>
      <c r="CI117" s="40"/>
      <c r="CJ117" s="40"/>
      <c r="CK117" s="40"/>
      <c r="CL117" s="40"/>
      <c r="CM117" s="40"/>
      <c r="CN117" s="40"/>
      <c r="CO117" s="40"/>
      <c r="CP117" s="40"/>
      <c r="CQ117" s="40"/>
      <c r="CR117" s="40"/>
      <c r="CS117" s="40"/>
      <c r="CT117" s="40"/>
      <c r="CU117" s="40"/>
      <c r="CV117" s="40"/>
      <c r="CW117" s="40"/>
      <c r="CX117" s="40"/>
      <c r="CY117" s="40"/>
      <c r="CZ117" s="40"/>
      <c r="DA117" s="40"/>
    </row>
    <row r="118" spans="1:105" s="2" customFormat="1" ht="10.5" customHeight="1" x14ac:dyDescent="0.25"/>
    <row r="119" spans="1:105" s="5" customFormat="1" ht="45" customHeight="1" x14ac:dyDescent="0.2">
      <c r="A119" s="50" t="s">
        <v>4</v>
      </c>
      <c r="B119" s="51"/>
      <c r="C119" s="51"/>
      <c r="D119" s="51"/>
      <c r="E119" s="51"/>
      <c r="F119" s="51"/>
      <c r="G119" s="52"/>
      <c r="H119" s="50" t="s">
        <v>59</v>
      </c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2"/>
      <c r="AP119" s="50" t="s">
        <v>81</v>
      </c>
      <c r="AQ119" s="51"/>
      <c r="AR119" s="5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  <c r="BC119" s="51"/>
      <c r="BD119" s="51"/>
      <c r="BE119" s="52"/>
      <c r="BF119" s="50" t="s">
        <v>82</v>
      </c>
      <c r="BG119" s="51"/>
      <c r="BH119" s="51"/>
      <c r="BI119" s="51"/>
      <c r="BJ119" s="51"/>
      <c r="BK119" s="51"/>
      <c r="BL119" s="51"/>
      <c r="BM119" s="51"/>
      <c r="BN119" s="51"/>
      <c r="BO119" s="51"/>
      <c r="BP119" s="51"/>
      <c r="BQ119" s="51"/>
      <c r="BR119" s="51"/>
      <c r="BS119" s="51"/>
      <c r="BT119" s="51"/>
      <c r="BU119" s="52"/>
      <c r="BV119" s="50" t="s">
        <v>83</v>
      </c>
      <c r="BW119" s="51"/>
      <c r="BX119" s="51"/>
      <c r="BY119" s="51"/>
      <c r="BZ119" s="51"/>
      <c r="CA119" s="51"/>
      <c r="CB119" s="51"/>
      <c r="CC119" s="51"/>
      <c r="CD119" s="51"/>
      <c r="CE119" s="51"/>
      <c r="CF119" s="51"/>
      <c r="CG119" s="51"/>
      <c r="CH119" s="51"/>
      <c r="CI119" s="51"/>
      <c r="CJ119" s="51"/>
      <c r="CK119" s="52"/>
      <c r="CL119" s="50" t="s">
        <v>84</v>
      </c>
      <c r="CM119" s="51"/>
      <c r="CN119" s="51"/>
      <c r="CO119" s="51"/>
      <c r="CP119" s="51"/>
      <c r="CQ119" s="51"/>
      <c r="CR119" s="51"/>
      <c r="CS119" s="51"/>
      <c r="CT119" s="51"/>
      <c r="CU119" s="51"/>
      <c r="CV119" s="51"/>
      <c r="CW119" s="51"/>
      <c r="CX119" s="51"/>
      <c r="CY119" s="51"/>
      <c r="CZ119" s="51"/>
      <c r="DA119" s="52"/>
    </row>
    <row r="120" spans="1:105" s="6" customFormat="1" x14ac:dyDescent="0.2">
      <c r="A120" s="41">
        <v>1</v>
      </c>
      <c r="B120" s="41"/>
      <c r="C120" s="41"/>
      <c r="D120" s="41"/>
      <c r="E120" s="41"/>
      <c r="F120" s="41"/>
      <c r="G120" s="41"/>
      <c r="H120" s="41">
        <v>2</v>
      </c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>
        <v>4</v>
      </c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>
        <v>5</v>
      </c>
      <c r="BG120" s="41"/>
      <c r="BH120" s="41"/>
      <c r="BI120" s="41"/>
      <c r="BJ120" s="41"/>
      <c r="BK120" s="41"/>
      <c r="BL120" s="41"/>
      <c r="BM120" s="41"/>
      <c r="BN120" s="41"/>
      <c r="BO120" s="41"/>
      <c r="BP120" s="41"/>
      <c r="BQ120" s="41"/>
      <c r="BR120" s="41"/>
      <c r="BS120" s="41"/>
      <c r="BT120" s="41"/>
      <c r="BU120" s="41"/>
      <c r="BV120" s="41">
        <v>6</v>
      </c>
      <c r="BW120" s="41"/>
      <c r="BX120" s="41"/>
      <c r="BY120" s="41"/>
      <c r="BZ120" s="41"/>
      <c r="CA120" s="41"/>
      <c r="CB120" s="41"/>
      <c r="CC120" s="41"/>
      <c r="CD120" s="41"/>
      <c r="CE120" s="41"/>
      <c r="CF120" s="41"/>
      <c r="CG120" s="41"/>
      <c r="CH120" s="41"/>
      <c r="CI120" s="41"/>
      <c r="CJ120" s="41"/>
      <c r="CK120" s="41"/>
      <c r="CL120" s="41">
        <v>6</v>
      </c>
      <c r="CM120" s="41"/>
      <c r="CN120" s="41"/>
      <c r="CO120" s="41"/>
      <c r="CP120" s="41"/>
      <c r="CQ120" s="41"/>
      <c r="CR120" s="41"/>
      <c r="CS120" s="41"/>
      <c r="CT120" s="41"/>
      <c r="CU120" s="41"/>
      <c r="CV120" s="41"/>
      <c r="CW120" s="41"/>
      <c r="CX120" s="41"/>
      <c r="CY120" s="41"/>
      <c r="CZ120" s="41"/>
      <c r="DA120" s="41"/>
    </row>
    <row r="121" spans="1:105" s="7" customFormat="1" ht="13.5" customHeight="1" x14ac:dyDescent="0.2">
      <c r="A121" s="33" t="s">
        <v>17</v>
      </c>
      <c r="B121" s="33"/>
      <c r="C121" s="33"/>
      <c r="D121" s="33"/>
      <c r="E121" s="33"/>
      <c r="F121" s="33"/>
      <c r="G121" s="33"/>
      <c r="H121" s="39" t="s">
        <v>122</v>
      </c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7">
        <v>64000</v>
      </c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>
        <v>6.65</v>
      </c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8">
        <f>425400</f>
        <v>425400</v>
      </c>
      <c r="CM121" s="38"/>
      <c r="CN121" s="38"/>
      <c r="CO121" s="38"/>
      <c r="CP121" s="38"/>
      <c r="CQ121" s="38"/>
      <c r="CR121" s="38"/>
      <c r="CS121" s="38"/>
      <c r="CT121" s="38"/>
      <c r="CU121" s="38"/>
      <c r="CV121" s="38"/>
      <c r="CW121" s="38"/>
      <c r="CX121" s="38"/>
      <c r="CY121" s="38"/>
      <c r="CZ121" s="38"/>
      <c r="DA121" s="38"/>
    </row>
    <row r="122" spans="1:105" s="7" customFormat="1" ht="13.5" customHeight="1" x14ac:dyDescent="0.2">
      <c r="A122" s="33" t="s">
        <v>18</v>
      </c>
      <c r="B122" s="33"/>
      <c r="C122" s="33"/>
      <c r="D122" s="33"/>
      <c r="E122" s="33"/>
      <c r="F122" s="33"/>
      <c r="G122" s="33"/>
      <c r="H122" s="39" t="s">
        <v>123</v>
      </c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8"/>
      <c r="CM122" s="38"/>
      <c r="CN122" s="38"/>
      <c r="CO122" s="38"/>
      <c r="CP122" s="38"/>
      <c r="CQ122" s="38"/>
      <c r="CR122" s="38"/>
      <c r="CS122" s="38"/>
      <c r="CT122" s="38"/>
      <c r="CU122" s="38"/>
      <c r="CV122" s="38"/>
      <c r="CW122" s="38"/>
      <c r="CX122" s="38"/>
      <c r="CY122" s="38"/>
      <c r="CZ122" s="38"/>
      <c r="DA122" s="38"/>
    </row>
    <row r="123" spans="1:105" s="7" customFormat="1" ht="13.5" customHeight="1" x14ac:dyDescent="0.2">
      <c r="A123" s="33" t="s">
        <v>19</v>
      </c>
      <c r="B123" s="33"/>
      <c r="C123" s="33"/>
      <c r="D123" s="33"/>
      <c r="E123" s="33"/>
      <c r="F123" s="33"/>
      <c r="G123" s="33"/>
      <c r="H123" s="39" t="s">
        <v>124</v>
      </c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8"/>
      <c r="CM123" s="38"/>
      <c r="CN123" s="38"/>
      <c r="CO123" s="38"/>
      <c r="CP123" s="38"/>
      <c r="CQ123" s="38"/>
      <c r="CR123" s="38"/>
      <c r="CS123" s="38"/>
      <c r="CT123" s="38"/>
      <c r="CU123" s="38"/>
      <c r="CV123" s="38"/>
      <c r="CW123" s="38"/>
      <c r="CX123" s="38"/>
      <c r="CY123" s="38"/>
      <c r="CZ123" s="38"/>
      <c r="DA123" s="38"/>
    </row>
    <row r="124" spans="1:105" s="7" customFormat="1" ht="15" customHeight="1" x14ac:dyDescent="0.2">
      <c r="A124" s="33" t="s">
        <v>23</v>
      </c>
      <c r="B124" s="33"/>
      <c r="C124" s="33"/>
      <c r="D124" s="33"/>
      <c r="E124" s="33"/>
      <c r="F124" s="33"/>
      <c r="G124" s="33"/>
      <c r="H124" s="39" t="s">
        <v>125</v>
      </c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8"/>
      <c r="CM124" s="38"/>
      <c r="CN124" s="38"/>
      <c r="CO124" s="38"/>
      <c r="CP124" s="38"/>
      <c r="CQ124" s="38"/>
      <c r="CR124" s="38"/>
      <c r="CS124" s="38"/>
      <c r="CT124" s="38"/>
      <c r="CU124" s="38"/>
      <c r="CV124" s="38"/>
      <c r="CW124" s="38"/>
      <c r="CX124" s="38"/>
      <c r="CY124" s="38"/>
      <c r="CZ124" s="38"/>
      <c r="DA124" s="38"/>
    </row>
    <row r="125" spans="1:105" s="7" customFormat="1" ht="15" customHeight="1" x14ac:dyDescent="0.2">
      <c r="A125" s="33" t="s">
        <v>23</v>
      </c>
      <c r="B125" s="33"/>
      <c r="C125" s="33"/>
      <c r="D125" s="33"/>
      <c r="E125" s="33"/>
      <c r="F125" s="33"/>
      <c r="G125" s="33"/>
      <c r="H125" s="39" t="s">
        <v>126</v>
      </c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8"/>
      <c r="CM125" s="38"/>
      <c r="CN125" s="38"/>
      <c r="CO125" s="38"/>
      <c r="CP125" s="38"/>
      <c r="CQ125" s="38"/>
      <c r="CR125" s="38"/>
      <c r="CS125" s="38"/>
      <c r="CT125" s="38"/>
      <c r="CU125" s="38"/>
      <c r="CV125" s="38"/>
      <c r="CW125" s="38"/>
      <c r="CX125" s="38"/>
      <c r="CY125" s="38"/>
      <c r="CZ125" s="38"/>
      <c r="DA125" s="38"/>
    </row>
    <row r="126" spans="1:105" s="7" customFormat="1" ht="15" customHeight="1" x14ac:dyDescent="0.2">
      <c r="A126" s="33"/>
      <c r="B126" s="33"/>
      <c r="C126" s="33"/>
      <c r="D126" s="33"/>
      <c r="E126" s="33"/>
      <c r="F126" s="33"/>
      <c r="G126" s="33"/>
      <c r="H126" s="45" t="s">
        <v>15</v>
      </c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  <c r="AP126" s="37" t="s">
        <v>16</v>
      </c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 t="s">
        <v>16</v>
      </c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 t="s">
        <v>16</v>
      </c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8">
        <f>CL121</f>
        <v>425400</v>
      </c>
      <c r="CM126" s="38"/>
      <c r="CN126" s="38"/>
      <c r="CO126" s="38"/>
      <c r="CP126" s="38"/>
      <c r="CQ126" s="38"/>
      <c r="CR126" s="38"/>
      <c r="CS126" s="38"/>
      <c r="CT126" s="38"/>
      <c r="CU126" s="38"/>
      <c r="CV126" s="38"/>
      <c r="CW126" s="38"/>
      <c r="CX126" s="38"/>
      <c r="CY126" s="38"/>
      <c r="CZ126" s="38"/>
      <c r="DA126" s="38"/>
    </row>
    <row r="127" spans="1:105" s="2" customFormat="1" ht="27.75" customHeight="1" x14ac:dyDescent="0.25"/>
    <row r="128" spans="1:105" s="4" customFormat="1" ht="14.25" x14ac:dyDescent="0.2">
      <c r="A128" s="40" t="s">
        <v>85</v>
      </c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40"/>
      <c r="AL128" s="40"/>
      <c r="AM128" s="40"/>
      <c r="AN128" s="40"/>
      <c r="AO128" s="40"/>
      <c r="AP128" s="40"/>
      <c r="AQ128" s="40"/>
      <c r="AR128" s="40"/>
      <c r="AS128" s="40"/>
      <c r="AT128" s="40"/>
      <c r="AU128" s="40"/>
      <c r="AV128" s="40"/>
      <c r="AW128" s="40"/>
      <c r="AX128" s="40"/>
      <c r="AY128" s="40"/>
      <c r="AZ128" s="40"/>
      <c r="BA128" s="40"/>
      <c r="BB128" s="40"/>
      <c r="BC128" s="40"/>
      <c r="BD128" s="40"/>
      <c r="BE128" s="40"/>
      <c r="BF128" s="40"/>
      <c r="BG128" s="40"/>
      <c r="BH128" s="40"/>
      <c r="BI128" s="40"/>
      <c r="BJ128" s="40"/>
      <c r="BK128" s="40"/>
      <c r="BL128" s="40"/>
      <c r="BM128" s="40"/>
      <c r="BN128" s="40"/>
      <c r="BO128" s="40"/>
      <c r="BP128" s="40"/>
      <c r="BQ128" s="40"/>
      <c r="BR128" s="40"/>
      <c r="BS128" s="40"/>
      <c r="BT128" s="40"/>
      <c r="BU128" s="40"/>
      <c r="BV128" s="40"/>
      <c r="BW128" s="40"/>
      <c r="BX128" s="40"/>
      <c r="BY128" s="40"/>
      <c r="BZ128" s="40"/>
      <c r="CA128" s="40"/>
      <c r="CB128" s="40"/>
      <c r="CC128" s="40"/>
      <c r="CD128" s="40"/>
      <c r="CE128" s="40"/>
      <c r="CF128" s="40"/>
      <c r="CG128" s="40"/>
      <c r="CH128" s="40"/>
      <c r="CI128" s="40"/>
      <c r="CJ128" s="40"/>
      <c r="CK128" s="40"/>
      <c r="CL128" s="40"/>
      <c r="CM128" s="40"/>
      <c r="CN128" s="40"/>
      <c r="CO128" s="40"/>
      <c r="CP128" s="40"/>
      <c r="CQ128" s="40"/>
      <c r="CR128" s="40"/>
      <c r="CS128" s="40"/>
      <c r="CT128" s="40"/>
      <c r="CU128" s="40"/>
      <c r="CV128" s="40"/>
      <c r="CW128" s="40"/>
      <c r="CX128" s="40"/>
      <c r="CY128" s="40"/>
      <c r="CZ128" s="40"/>
      <c r="DA128" s="40"/>
    </row>
    <row r="129" spans="1:105" s="2" customFormat="1" ht="10.5" customHeight="1" x14ac:dyDescent="0.25"/>
    <row r="130" spans="1:105" s="5" customFormat="1" ht="45" customHeight="1" x14ac:dyDescent="0.2">
      <c r="A130" s="42" t="s">
        <v>4</v>
      </c>
      <c r="B130" s="43"/>
      <c r="C130" s="43"/>
      <c r="D130" s="43"/>
      <c r="E130" s="43"/>
      <c r="F130" s="43"/>
      <c r="G130" s="44"/>
      <c r="H130" s="42" t="s">
        <v>59</v>
      </c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4"/>
      <c r="BD130" s="42" t="s">
        <v>86</v>
      </c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4"/>
      <c r="BT130" s="42" t="s">
        <v>87</v>
      </c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4"/>
      <c r="CJ130" s="42" t="s">
        <v>88</v>
      </c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4"/>
    </row>
    <row r="131" spans="1:105" s="6" customFormat="1" x14ac:dyDescent="0.2">
      <c r="A131" s="41">
        <v>1</v>
      </c>
      <c r="B131" s="41"/>
      <c r="C131" s="41"/>
      <c r="D131" s="41"/>
      <c r="E131" s="41"/>
      <c r="F131" s="41"/>
      <c r="G131" s="41"/>
      <c r="H131" s="41">
        <v>2</v>
      </c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>
        <v>4</v>
      </c>
      <c r="BE131" s="41"/>
      <c r="BF131" s="41"/>
      <c r="BG131" s="41"/>
      <c r="BH131" s="41"/>
      <c r="BI131" s="41"/>
      <c r="BJ131" s="41"/>
      <c r="BK131" s="41"/>
      <c r="BL131" s="41"/>
      <c r="BM131" s="41"/>
      <c r="BN131" s="41"/>
      <c r="BO131" s="41"/>
      <c r="BP131" s="41"/>
      <c r="BQ131" s="41"/>
      <c r="BR131" s="41"/>
      <c r="BS131" s="41"/>
      <c r="BT131" s="41">
        <v>5</v>
      </c>
      <c r="BU131" s="41"/>
      <c r="BV131" s="41"/>
      <c r="BW131" s="41"/>
      <c r="BX131" s="41"/>
      <c r="BY131" s="41"/>
      <c r="BZ131" s="41"/>
      <c r="CA131" s="41"/>
      <c r="CB131" s="41"/>
      <c r="CC131" s="41"/>
      <c r="CD131" s="41"/>
      <c r="CE131" s="41"/>
      <c r="CF131" s="41"/>
      <c r="CG131" s="41"/>
      <c r="CH131" s="41"/>
      <c r="CI131" s="41"/>
      <c r="CJ131" s="41">
        <v>6</v>
      </c>
      <c r="CK131" s="41"/>
      <c r="CL131" s="41"/>
      <c r="CM131" s="41"/>
      <c r="CN131" s="41"/>
      <c r="CO131" s="41"/>
      <c r="CP131" s="41"/>
      <c r="CQ131" s="41"/>
      <c r="CR131" s="41"/>
      <c r="CS131" s="41"/>
      <c r="CT131" s="41"/>
      <c r="CU131" s="41"/>
      <c r="CV131" s="41"/>
      <c r="CW131" s="41"/>
      <c r="CX131" s="41"/>
      <c r="CY131" s="41"/>
      <c r="CZ131" s="41"/>
      <c r="DA131" s="41"/>
    </row>
    <row r="132" spans="1:105" s="7" customFormat="1" ht="15" customHeight="1" x14ac:dyDescent="0.2">
      <c r="A132" s="33"/>
      <c r="B132" s="33"/>
      <c r="C132" s="33"/>
      <c r="D132" s="33"/>
      <c r="E132" s="33"/>
      <c r="F132" s="33"/>
      <c r="G132" s="33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39"/>
      <c r="AZ132" s="39"/>
      <c r="BA132" s="39"/>
      <c r="BB132" s="39"/>
      <c r="BC132" s="39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</row>
    <row r="133" spans="1:105" s="7" customFormat="1" ht="15" customHeight="1" x14ac:dyDescent="0.2">
      <c r="A133" s="33"/>
      <c r="B133" s="33"/>
      <c r="C133" s="33"/>
      <c r="D133" s="33"/>
      <c r="E133" s="33"/>
      <c r="F133" s="33"/>
      <c r="G133" s="33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39"/>
      <c r="AZ133" s="39"/>
      <c r="BA133" s="39"/>
      <c r="BB133" s="39"/>
      <c r="BC133" s="39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</row>
    <row r="134" spans="1:105" s="7" customFormat="1" ht="15" customHeight="1" x14ac:dyDescent="0.2">
      <c r="A134" s="33"/>
      <c r="B134" s="33"/>
      <c r="C134" s="33"/>
      <c r="D134" s="33"/>
      <c r="E134" s="33"/>
      <c r="F134" s="33"/>
      <c r="G134" s="33"/>
      <c r="H134" s="46" t="s">
        <v>15</v>
      </c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6"/>
      <c r="AP134" s="46"/>
      <c r="AQ134" s="46"/>
      <c r="AR134" s="46"/>
      <c r="AS134" s="46"/>
      <c r="AT134" s="46"/>
      <c r="AU134" s="46"/>
      <c r="AV134" s="46"/>
      <c r="AW134" s="46"/>
      <c r="AX134" s="46"/>
      <c r="AY134" s="46"/>
      <c r="AZ134" s="46"/>
      <c r="BA134" s="46"/>
      <c r="BB134" s="46"/>
      <c r="BC134" s="47"/>
      <c r="BD134" s="37" t="s">
        <v>16</v>
      </c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 t="s">
        <v>16</v>
      </c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 t="s">
        <v>16</v>
      </c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</row>
    <row r="135" spans="1:105" s="2" customFormat="1" ht="12" customHeight="1" x14ac:dyDescent="0.25"/>
    <row r="136" spans="1:105" s="4" customFormat="1" ht="14.25" x14ac:dyDescent="0.2">
      <c r="A136" s="40" t="s">
        <v>89</v>
      </c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0"/>
      <c r="AK136" s="40"/>
      <c r="AL136" s="40"/>
      <c r="AM136" s="40"/>
      <c r="AN136" s="40"/>
      <c r="AO136" s="40"/>
      <c r="AP136" s="40"/>
      <c r="AQ136" s="40"/>
      <c r="AR136" s="40"/>
      <c r="AS136" s="40"/>
      <c r="AT136" s="40"/>
      <c r="AU136" s="40"/>
      <c r="AV136" s="40"/>
      <c r="AW136" s="40"/>
      <c r="AX136" s="40"/>
      <c r="AY136" s="40"/>
      <c r="AZ136" s="40"/>
      <c r="BA136" s="40"/>
      <c r="BB136" s="40"/>
      <c r="BC136" s="40"/>
      <c r="BD136" s="40"/>
      <c r="BE136" s="40"/>
      <c r="BF136" s="40"/>
      <c r="BG136" s="40"/>
      <c r="BH136" s="40"/>
      <c r="BI136" s="40"/>
      <c r="BJ136" s="40"/>
      <c r="BK136" s="40"/>
      <c r="BL136" s="40"/>
      <c r="BM136" s="40"/>
      <c r="BN136" s="40"/>
      <c r="BO136" s="40"/>
      <c r="BP136" s="40"/>
      <c r="BQ136" s="40"/>
      <c r="BR136" s="40"/>
      <c r="BS136" s="40"/>
      <c r="BT136" s="40"/>
      <c r="BU136" s="40"/>
      <c r="BV136" s="40"/>
      <c r="BW136" s="40"/>
      <c r="BX136" s="40"/>
      <c r="BY136" s="40"/>
      <c r="BZ136" s="40"/>
      <c r="CA136" s="40"/>
      <c r="CB136" s="40"/>
      <c r="CC136" s="40"/>
      <c r="CD136" s="40"/>
      <c r="CE136" s="40"/>
      <c r="CF136" s="40"/>
      <c r="CG136" s="40"/>
      <c r="CH136" s="40"/>
      <c r="CI136" s="40"/>
      <c r="CJ136" s="40"/>
      <c r="CK136" s="40"/>
      <c r="CL136" s="40"/>
      <c r="CM136" s="40"/>
      <c r="CN136" s="40"/>
      <c r="CO136" s="40"/>
      <c r="CP136" s="40"/>
      <c r="CQ136" s="40"/>
      <c r="CR136" s="40"/>
      <c r="CS136" s="40"/>
      <c r="CT136" s="40"/>
      <c r="CU136" s="40"/>
      <c r="CV136" s="40"/>
      <c r="CW136" s="40"/>
      <c r="CX136" s="40"/>
      <c r="CY136" s="40"/>
      <c r="CZ136" s="40"/>
      <c r="DA136" s="40"/>
    </row>
    <row r="137" spans="1:105" s="2" customFormat="1" ht="10.5" customHeight="1" x14ac:dyDescent="0.25"/>
    <row r="138" spans="1:105" s="5" customFormat="1" ht="45" customHeight="1" x14ac:dyDescent="0.2">
      <c r="A138" s="42" t="s">
        <v>4</v>
      </c>
      <c r="B138" s="43"/>
      <c r="C138" s="43"/>
      <c r="D138" s="43"/>
      <c r="E138" s="43"/>
      <c r="F138" s="43"/>
      <c r="G138" s="44"/>
      <c r="H138" s="42" t="s">
        <v>64</v>
      </c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4"/>
      <c r="BD138" s="42" t="s">
        <v>90</v>
      </c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4"/>
      <c r="BT138" s="42" t="s">
        <v>91</v>
      </c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4"/>
      <c r="CJ138" s="42" t="s">
        <v>92</v>
      </c>
      <c r="CK138" s="43"/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4"/>
    </row>
    <row r="139" spans="1:105" s="6" customFormat="1" x14ac:dyDescent="0.2">
      <c r="A139" s="41">
        <v>1</v>
      </c>
      <c r="B139" s="41"/>
      <c r="C139" s="41"/>
      <c r="D139" s="41"/>
      <c r="E139" s="41"/>
      <c r="F139" s="41"/>
      <c r="G139" s="41"/>
      <c r="H139" s="41">
        <v>2</v>
      </c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>
        <v>3</v>
      </c>
      <c r="BE139" s="41"/>
      <c r="BF139" s="41"/>
      <c r="BG139" s="41"/>
      <c r="BH139" s="41"/>
      <c r="BI139" s="41"/>
      <c r="BJ139" s="41"/>
      <c r="BK139" s="41"/>
      <c r="BL139" s="41"/>
      <c r="BM139" s="41"/>
      <c r="BN139" s="41"/>
      <c r="BO139" s="41"/>
      <c r="BP139" s="41"/>
      <c r="BQ139" s="41"/>
      <c r="BR139" s="41"/>
      <c r="BS139" s="41"/>
      <c r="BT139" s="41">
        <v>4</v>
      </c>
      <c r="BU139" s="41"/>
      <c r="BV139" s="41"/>
      <c r="BW139" s="41"/>
      <c r="BX139" s="41"/>
      <c r="BY139" s="41"/>
      <c r="BZ139" s="41"/>
      <c r="CA139" s="41"/>
      <c r="CB139" s="41"/>
      <c r="CC139" s="41"/>
      <c r="CD139" s="41"/>
      <c r="CE139" s="41"/>
      <c r="CF139" s="41"/>
      <c r="CG139" s="41"/>
      <c r="CH139" s="41"/>
      <c r="CI139" s="41"/>
      <c r="CJ139" s="41">
        <v>5</v>
      </c>
      <c r="CK139" s="41"/>
      <c r="CL139" s="41"/>
      <c r="CM139" s="41"/>
      <c r="CN139" s="41"/>
      <c r="CO139" s="41"/>
      <c r="CP139" s="41"/>
      <c r="CQ139" s="41"/>
      <c r="CR139" s="41"/>
      <c r="CS139" s="41"/>
      <c r="CT139" s="41"/>
      <c r="CU139" s="41"/>
      <c r="CV139" s="41"/>
      <c r="CW139" s="41"/>
      <c r="CX139" s="41"/>
      <c r="CY139" s="41"/>
      <c r="CZ139" s="41"/>
      <c r="DA139" s="41"/>
    </row>
    <row r="140" spans="1:105" s="7" customFormat="1" ht="15" customHeight="1" x14ac:dyDescent="0.2">
      <c r="A140" s="33" t="s">
        <v>17</v>
      </c>
      <c r="B140" s="33"/>
      <c r="C140" s="33"/>
      <c r="D140" s="33"/>
      <c r="E140" s="33"/>
      <c r="F140" s="33"/>
      <c r="G140" s="33"/>
      <c r="H140" s="39" t="s">
        <v>144</v>
      </c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  <c r="BA140" s="39"/>
      <c r="BB140" s="39"/>
      <c r="BC140" s="39"/>
      <c r="BD140" s="37">
        <v>2</v>
      </c>
      <c r="BE140" s="37"/>
      <c r="BF140" s="37"/>
      <c r="BG140" s="37"/>
      <c r="BH140" s="37"/>
      <c r="BI140" s="37"/>
      <c r="BJ140" s="37"/>
      <c r="BK140" s="37"/>
      <c r="BL140" s="37"/>
      <c r="BM140" s="37"/>
      <c r="BN140" s="37"/>
      <c r="BO140" s="37"/>
      <c r="BP140" s="37"/>
      <c r="BQ140" s="37"/>
      <c r="BR140" s="37"/>
      <c r="BS140" s="37"/>
      <c r="BT140" s="37">
        <v>1</v>
      </c>
      <c r="BU140" s="37"/>
      <c r="BV140" s="37"/>
      <c r="BW140" s="37"/>
      <c r="BX140" s="37"/>
      <c r="BY140" s="37"/>
      <c r="BZ140" s="37"/>
      <c r="CA140" s="37"/>
      <c r="CB140" s="37"/>
      <c r="CC140" s="37"/>
      <c r="CD140" s="37"/>
      <c r="CE140" s="37"/>
      <c r="CF140" s="37"/>
      <c r="CG140" s="37"/>
      <c r="CH140" s="37"/>
      <c r="CI140" s="37"/>
      <c r="CJ140" s="38">
        <v>0</v>
      </c>
      <c r="CK140" s="38"/>
      <c r="CL140" s="38"/>
      <c r="CM140" s="38"/>
      <c r="CN140" s="38"/>
      <c r="CO140" s="38"/>
      <c r="CP140" s="38"/>
      <c r="CQ140" s="38"/>
      <c r="CR140" s="38"/>
      <c r="CS140" s="38"/>
      <c r="CT140" s="38"/>
      <c r="CU140" s="38"/>
      <c r="CV140" s="38"/>
      <c r="CW140" s="38"/>
      <c r="CX140" s="38"/>
      <c r="CY140" s="38"/>
      <c r="CZ140" s="38"/>
      <c r="DA140" s="38"/>
    </row>
    <row r="141" spans="1:105" s="7" customFormat="1" ht="15" customHeight="1" x14ac:dyDescent="0.2">
      <c r="A141" s="33" t="s">
        <v>18</v>
      </c>
      <c r="B141" s="33"/>
      <c r="C141" s="33"/>
      <c r="D141" s="33"/>
      <c r="E141" s="33"/>
      <c r="F141" s="33"/>
      <c r="G141" s="33"/>
      <c r="H141" s="39" t="s">
        <v>139</v>
      </c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7">
        <v>1</v>
      </c>
      <c r="BE141" s="37"/>
      <c r="BF141" s="37"/>
      <c r="BG141" s="37"/>
      <c r="BH141" s="37"/>
      <c r="BI141" s="37"/>
      <c r="BJ141" s="37"/>
      <c r="BK141" s="37"/>
      <c r="BL141" s="37"/>
      <c r="BM141" s="37"/>
      <c r="BN141" s="37"/>
      <c r="BO141" s="37"/>
      <c r="BP141" s="37"/>
      <c r="BQ141" s="37"/>
      <c r="BR141" s="37"/>
      <c r="BS141" s="37"/>
      <c r="BT141" s="37">
        <v>0</v>
      </c>
      <c r="BU141" s="37"/>
      <c r="BV141" s="37"/>
      <c r="BW141" s="37"/>
      <c r="BX141" s="37"/>
      <c r="BY141" s="37"/>
      <c r="BZ141" s="37"/>
      <c r="CA141" s="37"/>
      <c r="CB141" s="37"/>
      <c r="CC141" s="37"/>
      <c r="CD141" s="37"/>
      <c r="CE141" s="37"/>
      <c r="CF141" s="37"/>
      <c r="CG141" s="37"/>
      <c r="CH141" s="37"/>
      <c r="CI141" s="37"/>
      <c r="CJ141" s="38">
        <v>40000</v>
      </c>
      <c r="CK141" s="38"/>
      <c r="CL141" s="38"/>
      <c r="CM141" s="38"/>
      <c r="CN141" s="38"/>
      <c r="CO141" s="38"/>
      <c r="CP141" s="38"/>
      <c r="CQ141" s="38"/>
      <c r="CR141" s="38"/>
      <c r="CS141" s="38"/>
      <c r="CT141" s="38"/>
      <c r="CU141" s="38"/>
      <c r="CV141" s="38"/>
      <c r="CW141" s="38"/>
      <c r="CX141" s="38"/>
      <c r="CY141" s="38"/>
      <c r="CZ141" s="38"/>
      <c r="DA141" s="38"/>
    </row>
    <row r="142" spans="1:105" s="7" customFormat="1" ht="15" customHeight="1" x14ac:dyDescent="0.2">
      <c r="A142" s="33" t="s">
        <v>19</v>
      </c>
      <c r="B142" s="33"/>
      <c r="C142" s="33"/>
      <c r="D142" s="33"/>
      <c r="E142" s="33"/>
      <c r="F142" s="33"/>
      <c r="G142" s="33"/>
      <c r="H142" s="39" t="s">
        <v>141</v>
      </c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39"/>
      <c r="AZ142" s="39"/>
      <c r="BA142" s="39"/>
      <c r="BB142" s="39"/>
      <c r="BC142" s="39"/>
      <c r="BD142" s="37">
        <v>2</v>
      </c>
      <c r="BE142" s="37"/>
      <c r="BF142" s="37"/>
      <c r="BG142" s="37"/>
      <c r="BH142" s="37"/>
      <c r="BI142" s="37"/>
      <c r="BJ142" s="37"/>
      <c r="BK142" s="37"/>
      <c r="BL142" s="37"/>
      <c r="BM142" s="37"/>
      <c r="BN142" s="37"/>
      <c r="BO142" s="37"/>
      <c r="BP142" s="37"/>
      <c r="BQ142" s="37"/>
      <c r="BR142" s="37"/>
      <c r="BS142" s="37"/>
      <c r="BT142" s="37">
        <v>1</v>
      </c>
      <c r="BU142" s="37"/>
      <c r="BV142" s="37"/>
      <c r="BW142" s="37"/>
      <c r="BX142" s="37"/>
      <c r="BY142" s="37"/>
      <c r="BZ142" s="37"/>
      <c r="CA142" s="37"/>
      <c r="CB142" s="37"/>
      <c r="CC142" s="37"/>
      <c r="CD142" s="37"/>
      <c r="CE142" s="37"/>
      <c r="CF142" s="37"/>
      <c r="CG142" s="37"/>
      <c r="CH142" s="37"/>
      <c r="CI142" s="37"/>
      <c r="CJ142" s="38">
        <v>0</v>
      </c>
      <c r="CK142" s="38"/>
      <c r="CL142" s="38"/>
      <c r="CM142" s="38"/>
      <c r="CN142" s="38"/>
      <c r="CO142" s="38"/>
      <c r="CP142" s="38"/>
      <c r="CQ142" s="38"/>
      <c r="CR142" s="38"/>
      <c r="CS142" s="38"/>
      <c r="CT142" s="38"/>
      <c r="CU142" s="38"/>
      <c r="CV142" s="38"/>
      <c r="CW142" s="38"/>
      <c r="CX142" s="38"/>
      <c r="CY142" s="38"/>
      <c r="CZ142" s="38"/>
      <c r="DA142" s="38"/>
    </row>
    <row r="143" spans="1:105" s="7" customFormat="1" ht="15" customHeight="1" x14ac:dyDescent="0.2">
      <c r="A143" s="33" t="s">
        <v>23</v>
      </c>
      <c r="B143" s="33"/>
      <c r="C143" s="33"/>
      <c r="D143" s="33"/>
      <c r="E143" s="33"/>
      <c r="F143" s="33"/>
      <c r="G143" s="33"/>
      <c r="H143" s="39" t="s">
        <v>142</v>
      </c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7">
        <v>2</v>
      </c>
      <c r="BE143" s="37"/>
      <c r="BF143" s="37"/>
      <c r="BG143" s="37"/>
      <c r="BH143" s="37"/>
      <c r="BI143" s="37"/>
      <c r="BJ143" s="37"/>
      <c r="BK143" s="37"/>
      <c r="BL143" s="37"/>
      <c r="BM143" s="37"/>
      <c r="BN143" s="37"/>
      <c r="BO143" s="37"/>
      <c r="BP143" s="37"/>
      <c r="BQ143" s="37"/>
      <c r="BR143" s="37"/>
      <c r="BS143" s="37"/>
      <c r="BT143" s="37">
        <v>1</v>
      </c>
      <c r="BU143" s="37"/>
      <c r="BV143" s="37"/>
      <c r="BW143" s="37"/>
      <c r="BX143" s="37"/>
      <c r="BY143" s="37"/>
      <c r="BZ143" s="37"/>
      <c r="CA143" s="37"/>
      <c r="CB143" s="37"/>
      <c r="CC143" s="37"/>
      <c r="CD143" s="37"/>
      <c r="CE143" s="37"/>
      <c r="CF143" s="37"/>
      <c r="CG143" s="37"/>
      <c r="CH143" s="37"/>
      <c r="CI143" s="37"/>
      <c r="CJ143" s="38">
        <v>4000</v>
      </c>
      <c r="CK143" s="38"/>
      <c r="CL143" s="38"/>
      <c r="CM143" s="38"/>
      <c r="CN143" s="38"/>
      <c r="CO143" s="38"/>
      <c r="CP143" s="38"/>
      <c r="CQ143" s="38"/>
      <c r="CR143" s="38"/>
      <c r="CS143" s="38"/>
      <c r="CT143" s="38"/>
      <c r="CU143" s="38"/>
      <c r="CV143" s="38"/>
      <c r="CW143" s="38"/>
      <c r="CX143" s="38"/>
      <c r="CY143" s="38"/>
      <c r="CZ143" s="38"/>
      <c r="DA143" s="38"/>
    </row>
    <row r="144" spans="1:105" s="7" customFormat="1" ht="15" customHeight="1" x14ac:dyDescent="0.2">
      <c r="A144" s="33" t="s">
        <v>120</v>
      </c>
      <c r="B144" s="33"/>
      <c r="C144" s="33"/>
      <c r="D144" s="33"/>
      <c r="E144" s="33"/>
      <c r="F144" s="33"/>
      <c r="G144" s="33"/>
      <c r="H144" s="39" t="s">
        <v>143</v>
      </c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  <c r="BA144" s="39"/>
      <c r="BB144" s="39"/>
      <c r="BC144" s="39"/>
      <c r="BD144" s="37">
        <v>2</v>
      </c>
      <c r="BE144" s="37"/>
      <c r="BF144" s="37"/>
      <c r="BG144" s="37"/>
      <c r="BH144" s="37"/>
      <c r="BI144" s="37"/>
      <c r="BJ144" s="37"/>
      <c r="BK144" s="37"/>
      <c r="BL144" s="37"/>
      <c r="BM144" s="37"/>
      <c r="BN144" s="37"/>
      <c r="BO144" s="37"/>
      <c r="BP144" s="37"/>
      <c r="BQ144" s="37"/>
      <c r="BR144" s="37"/>
      <c r="BS144" s="37"/>
      <c r="BT144" s="37">
        <v>12</v>
      </c>
      <c r="BU144" s="37"/>
      <c r="BV144" s="37"/>
      <c r="BW144" s="37"/>
      <c r="BX144" s="37"/>
      <c r="BY144" s="37"/>
      <c r="BZ144" s="37"/>
      <c r="CA144" s="37"/>
      <c r="CB144" s="37"/>
      <c r="CC144" s="37"/>
      <c r="CD144" s="37"/>
      <c r="CE144" s="37"/>
      <c r="CF144" s="37"/>
      <c r="CG144" s="37"/>
      <c r="CH144" s="37"/>
      <c r="CI144" s="37"/>
      <c r="CJ144" s="38">
        <v>0</v>
      </c>
      <c r="CK144" s="38"/>
      <c r="CL144" s="38"/>
      <c r="CM144" s="38"/>
      <c r="CN144" s="38"/>
      <c r="CO144" s="38"/>
      <c r="CP144" s="38"/>
      <c r="CQ144" s="38"/>
      <c r="CR144" s="38"/>
      <c r="CS144" s="38"/>
      <c r="CT144" s="38"/>
      <c r="CU144" s="38"/>
      <c r="CV144" s="38"/>
      <c r="CW144" s="38"/>
      <c r="CX144" s="38"/>
      <c r="CY144" s="38"/>
      <c r="CZ144" s="38"/>
      <c r="DA144" s="38"/>
    </row>
    <row r="145" spans="1:105" s="7" customFormat="1" ht="15" customHeight="1" x14ac:dyDescent="0.2">
      <c r="A145" s="33" t="s">
        <v>148</v>
      </c>
      <c r="B145" s="33"/>
      <c r="C145" s="33"/>
      <c r="D145" s="33"/>
      <c r="E145" s="33"/>
      <c r="F145" s="33"/>
      <c r="G145" s="33"/>
      <c r="H145" s="39" t="s">
        <v>140</v>
      </c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37">
        <v>2</v>
      </c>
      <c r="BE145" s="37"/>
      <c r="BF145" s="37"/>
      <c r="BG145" s="37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>
        <v>12</v>
      </c>
      <c r="BU145" s="37"/>
      <c r="BV145" s="37"/>
      <c r="BW145" s="37"/>
      <c r="BX145" s="37"/>
      <c r="BY145" s="37"/>
      <c r="BZ145" s="37"/>
      <c r="CA145" s="37"/>
      <c r="CB145" s="37"/>
      <c r="CC145" s="37"/>
      <c r="CD145" s="37"/>
      <c r="CE145" s="37"/>
      <c r="CF145" s="37"/>
      <c r="CG145" s="37"/>
      <c r="CH145" s="37"/>
      <c r="CI145" s="37"/>
      <c r="CJ145" s="38">
        <v>120000</v>
      </c>
      <c r="CK145" s="38"/>
      <c r="CL145" s="38"/>
      <c r="CM145" s="38"/>
      <c r="CN145" s="38"/>
      <c r="CO145" s="38"/>
      <c r="CP145" s="38"/>
      <c r="CQ145" s="38"/>
      <c r="CR145" s="38"/>
      <c r="CS145" s="38"/>
      <c r="CT145" s="38"/>
      <c r="CU145" s="38"/>
      <c r="CV145" s="38"/>
      <c r="CW145" s="38"/>
      <c r="CX145" s="38"/>
      <c r="CY145" s="38"/>
      <c r="CZ145" s="38"/>
      <c r="DA145" s="38"/>
    </row>
    <row r="146" spans="1:105" s="7" customFormat="1" ht="15" customHeight="1" x14ac:dyDescent="0.2">
      <c r="A146" s="33" t="s">
        <v>149</v>
      </c>
      <c r="B146" s="33"/>
      <c r="C146" s="33"/>
      <c r="D146" s="33"/>
      <c r="E146" s="33"/>
      <c r="F146" s="33"/>
      <c r="G146" s="33"/>
      <c r="H146" s="39" t="s">
        <v>147</v>
      </c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39"/>
      <c r="AZ146" s="39"/>
      <c r="BA146" s="39"/>
      <c r="BB146" s="39"/>
      <c r="BC146" s="39"/>
      <c r="BD146" s="37">
        <v>1</v>
      </c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>
        <v>12</v>
      </c>
      <c r="BU146" s="37"/>
      <c r="BV146" s="37"/>
      <c r="BW146" s="37"/>
      <c r="BX146" s="37"/>
      <c r="BY146" s="37"/>
      <c r="BZ146" s="37"/>
      <c r="CA146" s="37"/>
      <c r="CB146" s="37"/>
      <c r="CC146" s="37"/>
      <c r="CD146" s="37"/>
      <c r="CE146" s="37"/>
      <c r="CF146" s="37"/>
      <c r="CG146" s="37"/>
      <c r="CH146" s="37"/>
      <c r="CI146" s="37"/>
      <c r="CJ146" s="38">
        <v>5000</v>
      </c>
      <c r="CK146" s="38"/>
      <c r="CL146" s="38"/>
      <c r="CM146" s="38"/>
      <c r="CN146" s="38"/>
      <c r="CO146" s="38"/>
      <c r="CP146" s="38"/>
      <c r="CQ146" s="38"/>
      <c r="CR146" s="38"/>
      <c r="CS146" s="38"/>
      <c r="CT146" s="38"/>
      <c r="CU146" s="38"/>
      <c r="CV146" s="38"/>
      <c r="CW146" s="38"/>
      <c r="CX146" s="38"/>
      <c r="CY146" s="38"/>
      <c r="CZ146" s="38"/>
      <c r="DA146" s="38"/>
    </row>
    <row r="147" spans="1:105" s="7" customFormat="1" ht="15" customHeight="1" x14ac:dyDescent="0.2">
      <c r="A147" s="33" t="s">
        <v>153</v>
      </c>
      <c r="B147" s="33"/>
      <c r="C147" s="33"/>
      <c r="D147" s="33"/>
      <c r="E147" s="33"/>
      <c r="F147" s="33"/>
      <c r="G147" s="33"/>
      <c r="H147" s="39" t="s">
        <v>154</v>
      </c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37">
        <v>1</v>
      </c>
      <c r="BE147" s="37"/>
      <c r="BF147" s="37"/>
      <c r="BG147" s="37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>
        <v>1</v>
      </c>
      <c r="BU147" s="37"/>
      <c r="BV147" s="37"/>
      <c r="BW147" s="37"/>
      <c r="BX147" s="37"/>
      <c r="BY147" s="37"/>
      <c r="BZ147" s="37"/>
      <c r="CA147" s="37"/>
      <c r="CB147" s="37"/>
      <c r="CC147" s="37"/>
      <c r="CD147" s="37"/>
      <c r="CE147" s="37"/>
      <c r="CF147" s="37"/>
      <c r="CG147" s="37"/>
      <c r="CH147" s="37"/>
      <c r="CI147" s="37"/>
      <c r="CJ147" s="38">
        <v>3000</v>
      </c>
      <c r="CK147" s="38"/>
      <c r="CL147" s="38"/>
      <c r="CM147" s="38"/>
      <c r="CN147" s="38"/>
      <c r="CO147" s="38"/>
      <c r="CP147" s="38"/>
      <c r="CQ147" s="38"/>
      <c r="CR147" s="38"/>
      <c r="CS147" s="38"/>
      <c r="CT147" s="38"/>
      <c r="CU147" s="38"/>
      <c r="CV147" s="38"/>
      <c r="CW147" s="38"/>
      <c r="CX147" s="38"/>
      <c r="CY147" s="38"/>
      <c r="CZ147" s="38"/>
      <c r="DA147" s="38"/>
    </row>
    <row r="148" spans="1:105" s="7" customFormat="1" ht="15" customHeight="1" x14ac:dyDescent="0.2">
      <c r="A148" s="33"/>
      <c r="B148" s="33"/>
      <c r="C148" s="33"/>
      <c r="D148" s="33"/>
      <c r="E148" s="33"/>
      <c r="F148" s="33"/>
      <c r="G148" s="33"/>
      <c r="H148" s="46" t="s">
        <v>15</v>
      </c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6"/>
      <c r="AP148" s="46"/>
      <c r="AQ148" s="46"/>
      <c r="AR148" s="46"/>
      <c r="AS148" s="46"/>
      <c r="AT148" s="46"/>
      <c r="AU148" s="46"/>
      <c r="AV148" s="46"/>
      <c r="AW148" s="46"/>
      <c r="AX148" s="46"/>
      <c r="AY148" s="46"/>
      <c r="AZ148" s="46"/>
      <c r="BA148" s="46"/>
      <c r="BB148" s="46"/>
      <c r="BC148" s="47"/>
      <c r="BD148" s="37" t="s">
        <v>16</v>
      </c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 t="s">
        <v>16</v>
      </c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  <c r="CH148" s="37"/>
      <c r="CI148" s="37"/>
      <c r="CJ148" s="38">
        <f>SUM(CJ140:DA147)</f>
        <v>172000</v>
      </c>
      <c r="CK148" s="38"/>
      <c r="CL148" s="38"/>
      <c r="CM148" s="38"/>
      <c r="CN148" s="38"/>
      <c r="CO148" s="38"/>
      <c r="CP148" s="38"/>
      <c r="CQ148" s="38"/>
      <c r="CR148" s="38"/>
      <c r="CS148" s="38"/>
      <c r="CT148" s="38"/>
      <c r="CU148" s="38"/>
      <c r="CV148" s="38"/>
      <c r="CW148" s="38"/>
      <c r="CX148" s="38"/>
      <c r="CY148" s="38"/>
      <c r="CZ148" s="38"/>
      <c r="DA148" s="38"/>
    </row>
    <row r="149" spans="1:105" s="2" customFormat="1" ht="12" customHeight="1" x14ac:dyDescent="0.25"/>
    <row r="150" spans="1:105" s="4" customFormat="1" ht="14.25" x14ac:dyDescent="0.2">
      <c r="A150" s="40" t="s">
        <v>93</v>
      </c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0"/>
      <c r="AK150" s="40"/>
      <c r="AL150" s="40"/>
      <c r="AM150" s="40"/>
      <c r="AN150" s="40"/>
      <c r="AO150" s="40"/>
      <c r="AP150" s="40"/>
      <c r="AQ150" s="40"/>
      <c r="AR150" s="40"/>
      <c r="AS150" s="40"/>
      <c r="AT150" s="40"/>
      <c r="AU150" s="40"/>
      <c r="AV150" s="40"/>
      <c r="AW150" s="40"/>
      <c r="AX150" s="40"/>
      <c r="AY150" s="40"/>
      <c r="AZ150" s="40"/>
      <c r="BA150" s="40"/>
      <c r="BB150" s="40"/>
      <c r="BC150" s="40"/>
      <c r="BD150" s="40"/>
      <c r="BE150" s="40"/>
      <c r="BF150" s="40"/>
      <c r="BG150" s="40"/>
      <c r="BH150" s="40"/>
      <c r="BI150" s="40"/>
      <c r="BJ150" s="40"/>
      <c r="BK150" s="40"/>
      <c r="BL150" s="40"/>
      <c r="BM150" s="40"/>
      <c r="BN150" s="40"/>
      <c r="BO150" s="40"/>
      <c r="BP150" s="40"/>
      <c r="BQ150" s="40"/>
      <c r="BR150" s="40"/>
      <c r="BS150" s="40"/>
      <c r="BT150" s="40"/>
      <c r="BU150" s="40"/>
      <c r="BV150" s="40"/>
      <c r="BW150" s="40"/>
      <c r="BX150" s="40"/>
      <c r="BY150" s="40"/>
      <c r="BZ150" s="40"/>
      <c r="CA150" s="40"/>
      <c r="CB150" s="40"/>
      <c r="CC150" s="40"/>
      <c r="CD150" s="40"/>
      <c r="CE150" s="40"/>
      <c r="CF150" s="40"/>
      <c r="CG150" s="40"/>
      <c r="CH150" s="40"/>
      <c r="CI150" s="40"/>
      <c r="CJ150" s="40"/>
      <c r="CK150" s="40"/>
      <c r="CL150" s="40"/>
      <c r="CM150" s="40"/>
      <c r="CN150" s="40"/>
      <c r="CO150" s="40"/>
      <c r="CP150" s="40"/>
      <c r="CQ150" s="40"/>
      <c r="CR150" s="40"/>
      <c r="CS150" s="40"/>
      <c r="CT150" s="40"/>
      <c r="CU150" s="40"/>
      <c r="CV150" s="40"/>
      <c r="CW150" s="40"/>
      <c r="CX150" s="40"/>
      <c r="CY150" s="40"/>
      <c r="CZ150" s="40"/>
      <c r="DA150" s="40"/>
    </row>
    <row r="151" spans="1:105" s="2" customFormat="1" ht="10.5" customHeight="1" x14ac:dyDescent="0.25"/>
    <row r="152" spans="1:105" s="2" customFormat="1" ht="30" customHeight="1" x14ac:dyDescent="0.25">
      <c r="A152" s="42" t="s">
        <v>4</v>
      </c>
      <c r="B152" s="43"/>
      <c r="C152" s="43"/>
      <c r="D152" s="43"/>
      <c r="E152" s="43"/>
      <c r="F152" s="43"/>
      <c r="G152" s="44"/>
      <c r="H152" s="42" t="s">
        <v>64</v>
      </c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4"/>
      <c r="BT152" s="42" t="s">
        <v>94</v>
      </c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4"/>
      <c r="CJ152" s="42" t="s">
        <v>95</v>
      </c>
      <c r="CK152" s="43"/>
      <c r="CL152" s="43"/>
      <c r="CM152" s="43"/>
      <c r="CN152" s="43"/>
      <c r="CO152" s="43"/>
      <c r="CP152" s="43"/>
      <c r="CQ152" s="43"/>
      <c r="CR152" s="43"/>
      <c r="CS152" s="43"/>
      <c r="CT152" s="43"/>
      <c r="CU152" s="43"/>
      <c r="CV152" s="43"/>
      <c r="CW152" s="43"/>
      <c r="CX152" s="43"/>
      <c r="CY152" s="43"/>
      <c r="CZ152" s="43"/>
      <c r="DA152" s="44"/>
    </row>
    <row r="153" spans="1:105" x14ac:dyDescent="0.2">
      <c r="A153" s="41">
        <v>1</v>
      </c>
      <c r="B153" s="41"/>
      <c r="C153" s="41"/>
      <c r="D153" s="41"/>
      <c r="E153" s="41"/>
      <c r="F153" s="41"/>
      <c r="G153" s="41"/>
      <c r="H153" s="41">
        <v>2</v>
      </c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  <c r="BN153" s="41"/>
      <c r="BO153" s="41"/>
      <c r="BP153" s="41"/>
      <c r="BQ153" s="41"/>
      <c r="BR153" s="41"/>
      <c r="BS153" s="41"/>
      <c r="BT153" s="41">
        <v>3</v>
      </c>
      <c r="BU153" s="41"/>
      <c r="BV153" s="41"/>
      <c r="BW153" s="41"/>
      <c r="BX153" s="41"/>
      <c r="BY153" s="41"/>
      <c r="BZ153" s="41"/>
      <c r="CA153" s="41"/>
      <c r="CB153" s="41"/>
      <c r="CC153" s="41"/>
      <c r="CD153" s="41"/>
      <c r="CE153" s="41"/>
      <c r="CF153" s="41"/>
      <c r="CG153" s="41"/>
      <c r="CH153" s="41"/>
      <c r="CI153" s="41"/>
      <c r="CJ153" s="41">
        <v>4</v>
      </c>
      <c r="CK153" s="41"/>
      <c r="CL153" s="41"/>
      <c r="CM153" s="41"/>
      <c r="CN153" s="41"/>
      <c r="CO153" s="41"/>
      <c r="CP153" s="41"/>
      <c r="CQ153" s="41"/>
      <c r="CR153" s="41"/>
      <c r="CS153" s="41"/>
      <c r="CT153" s="41"/>
      <c r="CU153" s="41"/>
      <c r="CV153" s="41"/>
      <c r="CW153" s="41"/>
      <c r="CX153" s="41"/>
      <c r="CY153" s="41"/>
      <c r="CZ153" s="41"/>
      <c r="DA153" s="41"/>
    </row>
    <row r="154" spans="1:105" s="2" customFormat="1" ht="15" customHeight="1" x14ac:dyDescent="0.25">
      <c r="A154" s="33" t="s">
        <v>17</v>
      </c>
      <c r="B154" s="33"/>
      <c r="C154" s="33"/>
      <c r="D154" s="33"/>
      <c r="E154" s="33"/>
      <c r="F154" s="33"/>
      <c r="G154" s="33"/>
      <c r="H154" s="34" t="s">
        <v>127</v>
      </c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  <c r="BS154" s="36"/>
      <c r="BT154" s="37">
        <v>1</v>
      </c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8">
        <v>84000</v>
      </c>
      <c r="CK154" s="38"/>
      <c r="CL154" s="38"/>
      <c r="CM154" s="38"/>
      <c r="CN154" s="38"/>
      <c r="CO154" s="38"/>
      <c r="CP154" s="38"/>
      <c r="CQ154" s="38"/>
      <c r="CR154" s="38"/>
      <c r="CS154" s="38"/>
      <c r="CT154" s="38"/>
      <c r="CU154" s="38"/>
      <c r="CV154" s="38"/>
      <c r="CW154" s="38"/>
      <c r="CX154" s="38"/>
      <c r="CY154" s="38"/>
      <c r="CZ154" s="38"/>
      <c r="DA154" s="38"/>
    </row>
    <row r="155" spans="1:105" s="2" customFormat="1" ht="15" customHeight="1" x14ac:dyDescent="0.25">
      <c r="A155" s="33" t="s">
        <v>18</v>
      </c>
      <c r="B155" s="33"/>
      <c r="C155" s="33"/>
      <c r="D155" s="33"/>
      <c r="E155" s="33"/>
      <c r="F155" s="33"/>
      <c r="G155" s="33"/>
      <c r="H155" s="34" t="s">
        <v>128</v>
      </c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6"/>
      <c r="BT155" s="37">
        <v>1</v>
      </c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8">
        <v>17900</v>
      </c>
      <c r="CK155" s="38"/>
      <c r="CL155" s="38"/>
      <c r="CM155" s="38"/>
      <c r="CN155" s="38"/>
      <c r="CO155" s="38"/>
      <c r="CP155" s="38"/>
      <c r="CQ155" s="38"/>
      <c r="CR155" s="38"/>
      <c r="CS155" s="38"/>
      <c r="CT155" s="38"/>
      <c r="CU155" s="38"/>
      <c r="CV155" s="38"/>
      <c r="CW155" s="38"/>
      <c r="CX155" s="38"/>
      <c r="CY155" s="38"/>
      <c r="CZ155" s="38"/>
      <c r="DA155" s="38"/>
    </row>
    <row r="156" spans="1:105" s="2" customFormat="1" ht="15" customHeight="1" x14ac:dyDescent="0.25">
      <c r="A156" s="33" t="s">
        <v>19</v>
      </c>
      <c r="B156" s="33"/>
      <c r="C156" s="33"/>
      <c r="D156" s="33"/>
      <c r="E156" s="33"/>
      <c r="F156" s="33"/>
      <c r="G156" s="33"/>
      <c r="H156" s="34" t="s">
        <v>145</v>
      </c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6"/>
      <c r="BT156" s="37">
        <v>1</v>
      </c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8">
        <v>5000</v>
      </c>
      <c r="CK156" s="38"/>
      <c r="CL156" s="38"/>
      <c r="CM156" s="38"/>
      <c r="CN156" s="38"/>
      <c r="CO156" s="38"/>
      <c r="CP156" s="38"/>
      <c r="CQ156" s="38"/>
      <c r="CR156" s="38"/>
      <c r="CS156" s="38"/>
      <c r="CT156" s="38"/>
      <c r="CU156" s="38"/>
      <c r="CV156" s="38"/>
      <c r="CW156" s="38"/>
      <c r="CX156" s="38"/>
      <c r="CY156" s="38"/>
      <c r="CZ156" s="38"/>
      <c r="DA156" s="38"/>
    </row>
    <row r="157" spans="1:105" s="2" customFormat="1" ht="15" customHeight="1" x14ac:dyDescent="0.25">
      <c r="A157" s="33" t="s">
        <v>23</v>
      </c>
      <c r="B157" s="33"/>
      <c r="C157" s="33"/>
      <c r="D157" s="33"/>
      <c r="E157" s="33"/>
      <c r="F157" s="33"/>
      <c r="G157" s="33"/>
      <c r="H157" s="34" t="s">
        <v>129</v>
      </c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6"/>
      <c r="BT157" s="37">
        <v>1</v>
      </c>
      <c r="BU157" s="37"/>
      <c r="BV157" s="37"/>
      <c r="BW157" s="37"/>
      <c r="BX157" s="37"/>
      <c r="BY157" s="37"/>
      <c r="BZ157" s="37"/>
      <c r="CA157" s="37"/>
      <c r="CB157" s="37"/>
      <c r="CC157" s="37"/>
      <c r="CD157" s="37"/>
      <c r="CE157" s="37"/>
      <c r="CF157" s="37"/>
      <c r="CG157" s="37"/>
      <c r="CH157" s="37"/>
      <c r="CI157" s="37"/>
      <c r="CJ157" s="38">
        <v>102000</v>
      </c>
      <c r="CK157" s="38"/>
      <c r="CL157" s="38"/>
      <c r="CM157" s="38"/>
      <c r="CN157" s="38"/>
      <c r="CO157" s="38"/>
      <c r="CP157" s="38"/>
      <c r="CQ157" s="38"/>
      <c r="CR157" s="38"/>
      <c r="CS157" s="38"/>
      <c r="CT157" s="38"/>
      <c r="CU157" s="38"/>
      <c r="CV157" s="38"/>
      <c r="CW157" s="38"/>
      <c r="CX157" s="38"/>
      <c r="CY157" s="38"/>
      <c r="CZ157" s="38"/>
      <c r="DA157" s="38"/>
    </row>
    <row r="158" spans="1:105" s="2" customFormat="1" ht="15" customHeight="1" x14ac:dyDescent="0.25">
      <c r="A158" s="33" t="s">
        <v>120</v>
      </c>
      <c r="B158" s="33"/>
      <c r="C158" s="33"/>
      <c r="D158" s="33"/>
      <c r="E158" s="33"/>
      <c r="F158" s="33"/>
      <c r="G158" s="33"/>
      <c r="H158" s="34" t="s">
        <v>150</v>
      </c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6"/>
      <c r="BT158" s="37">
        <v>1</v>
      </c>
      <c r="BU158" s="37"/>
      <c r="BV158" s="37"/>
      <c r="BW158" s="37"/>
      <c r="BX158" s="37"/>
      <c r="BY158" s="37"/>
      <c r="BZ158" s="37"/>
      <c r="CA158" s="37"/>
      <c r="CB158" s="37"/>
      <c r="CC158" s="37"/>
      <c r="CD158" s="37"/>
      <c r="CE158" s="37"/>
      <c r="CF158" s="37"/>
      <c r="CG158" s="37"/>
      <c r="CH158" s="37"/>
      <c r="CI158" s="37"/>
      <c r="CJ158" s="38">
        <v>0</v>
      </c>
      <c r="CK158" s="38"/>
      <c r="CL158" s="38"/>
      <c r="CM158" s="38"/>
      <c r="CN158" s="38"/>
      <c r="CO158" s="38"/>
      <c r="CP158" s="38"/>
      <c r="CQ158" s="38"/>
      <c r="CR158" s="38"/>
      <c r="CS158" s="38"/>
      <c r="CT158" s="38"/>
      <c r="CU158" s="38"/>
      <c r="CV158" s="38"/>
      <c r="CW158" s="38"/>
      <c r="CX158" s="38"/>
      <c r="CY158" s="38"/>
      <c r="CZ158" s="38"/>
      <c r="DA158" s="38"/>
    </row>
    <row r="159" spans="1:105" s="2" customFormat="1" ht="15" customHeight="1" x14ac:dyDescent="0.25">
      <c r="A159" s="33" t="s">
        <v>148</v>
      </c>
      <c r="B159" s="33"/>
      <c r="C159" s="33"/>
      <c r="D159" s="33"/>
      <c r="E159" s="33"/>
      <c r="F159" s="33"/>
      <c r="G159" s="33"/>
      <c r="H159" s="34" t="s">
        <v>151</v>
      </c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35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  <c r="BS159" s="36"/>
      <c r="BT159" s="37">
        <v>1</v>
      </c>
      <c r="BU159" s="37"/>
      <c r="BV159" s="37"/>
      <c r="BW159" s="37"/>
      <c r="BX159" s="37"/>
      <c r="BY159" s="37"/>
      <c r="BZ159" s="37"/>
      <c r="CA159" s="37"/>
      <c r="CB159" s="37"/>
      <c r="CC159" s="37"/>
      <c r="CD159" s="37"/>
      <c r="CE159" s="37"/>
      <c r="CF159" s="37"/>
      <c r="CG159" s="37"/>
      <c r="CH159" s="37"/>
      <c r="CI159" s="37"/>
      <c r="CJ159" s="38">
        <v>0</v>
      </c>
      <c r="CK159" s="38"/>
      <c r="CL159" s="38"/>
      <c r="CM159" s="38"/>
      <c r="CN159" s="38"/>
      <c r="CO159" s="38"/>
      <c r="CP159" s="38"/>
      <c r="CQ159" s="38"/>
      <c r="CR159" s="38"/>
      <c r="CS159" s="38"/>
      <c r="CT159" s="38"/>
      <c r="CU159" s="38"/>
      <c r="CV159" s="38"/>
      <c r="CW159" s="38"/>
      <c r="CX159" s="38"/>
      <c r="CY159" s="38"/>
      <c r="CZ159" s="38"/>
      <c r="DA159" s="38"/>
    </row>
    <row r="160" spans="1:105" s="2" customFormat="1" ht="15" customHeight="1" x14ac:dyDescent="0.25">
      <c r="A160" s="33" t="s">
        <v>149</v>
      </c>
      <c r="B160" s="33"/>
      <c r="C160" s="33"/>
      <c r="D160" s="33"/>
      <c r="E160" s="33"/>
      <c r="F160" s="33"/>
      <c r="G160" s="33"/>
      <c r="H160" s="34" t="s">
        <v>154</v>
      </c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6"/>
      <c r="BT160" s="37">
        <v>1</v>
      </c>
      <c r="BU160" s="37"/>
      <c r="BV160" s="37"/>
      <c r="BW160" s="37"/>
      <c r="BX160" s="37"/>
      <c r="BY160" s="37"/>
      <c r="BZ160" s="37"/>
      <c r="CA160" s="37"/>
      <c r="CB160" s="37"/>
      <c r="CC160" s="37"/>
      <c r="CD160" s="37"/>
      <c r="CE160" s="37"/>
      <c r="CF160" s="37"/>
      <c r="CG160" s="37"/>
      <c r="CH160" s="37"/>
      <c r="CI160" s="37"/>
      <c r="CJ160" s="38">
        <v>0</v>
      </c>
      <c r="CK160" s="38"/>
      <c r="CL160" s="38"/>
      <c r="CM160" s="38"/>
      <c r="CN160" s="38"/>
      <c r="CO160" s="38"/>
      <c r="CP160" s="38"/>
      <c r="CQ160" s="38"/>
      <c r="CR160" s="38"/>
      <c r="CS160" s="38"/>
      <c r="CT160" s="38"/>
      <c r="CU160" s="38"/>
      <c r="CV160" s="38"/>
      <c r="CW160" s="38"/>
      <c r="CX160" s="38"/>
      <c r="CY160" s="38"/>
      <c r="CZ160" s="38"/>
      <c r="DA160" s="38"/>
    </row>
    <row r="161" spans="1:161" s="2" customFormat="1" ht="15" customHeight="1" x14ac:dyDescent="0.25">
      <c r="A161" s="33" t="s">
        <v>153</v>
      </c>
      <c r="B161" s="33"/>
      <c r="C161" s="33"/>
      <c r="D161" s="33"/>
      <c r="E161" s="33"/>
      <c r="F161" s="33"/>
      <c r="G161" s="33"/>
      <c r="H161" s="34" t="s">
        <v>152</v>
      </c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35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  <c r="BS161" s="36"/>
      <c r="BT161" s="37">
        <v>1</v>
      </c>
      <c r="BU161" s="37"/>
      <c r="BV161" s="37"/>
      <c r="BW161" s="37"/>
      <c r="BX161" s="37"/>
      <c r="BY161" s="37"/>
      <c r="BZ161" s="37"/>
      <c r="CA161" s="37"/>
      <c r="CB161" s="37"/>
      <c r="CC161" s="37"/>
      <c r="CD161" s="37"/>
      <c r="CE161" s="37"/>
      <c r="CF161" s="37"/>
      <c r="CG161" s="37"/>
      <c r="CH161" s="37"/>
      <c r="CI161" s="37"/>
      <c r="CJ161" s="38">
        <v>2000</v>
      </c>
      <c r="CK161" s="38"/>
      <c r="CL161" s="38"/>
      <c r="CM161" s="38"/>
      <c r="CN161" s="38"/>
      <c r="CO161" s="38"/>
      <c r="CP161" s="38"/>
      <c r="CQ161" s="38"/>
      <c r="CR161" s="38"/>
      <c r="CS161" s="38"/>
      <c r="CT161" s="38"/>
      <c r="CU161" s="38"/>
      <c r="CV161" s="38"/>
      <c r="CW161" s="38"/>
      <c r="CX161" s="38"/>
      <c r="CY161" s="38"/>
      <c r="CZ161" s="38"/>
      <c r="DA161" s="38"/>
    </row>
    <row r="162" spans="1:161" s="2" customFormat="1" ht="15" customHeight="1" x14ac:dyDescent="0.25">
      <c r="A162" s="33" t="s">
        <v>174</v>
      </c>
      <c r="B162" s="33"/>
      <c r="C162" s="33"/>
      <c r="D162" s="33"/>
      <c r="E162" s="33"/>
      <c r="F162" s="33"/>
      <c r="G162" s="33"/>
      <c r="H162" s="34" t="s">
        <v>177</v>
      </c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  <c r="BS162" s="36"/>
      <c r="BT162" s="37">
        <v>1</v>
      </c>
      <c r="BU162" s="37"/>
      <c r="BV162" s="37"/>
      <c r="BW162" s="37"/>
      <c r="BX162" s="37"/>
      <c r="BY162" s="37"/>
      <c r="BZ162" s="37"/>
      <c r="CA162" s="37"/>
      <c r="CB162" s="37"/>
      <c r="CC162" s="37"/>
      <c r="CD162" s="37"/>
      <c r="CE162" s="37"/>
      <c r="CF162" s="37"/>
      <c r="CG162" s="37"/>
      <c r="CH162" s="37"/>
      <c r="CI162" s="37"/>
      <c r="CJ162" s="38">
        <v>166000</v>
      </c>
      <c r="CK162" s="38"/>
      <c r="CL162" s="38"/>
      <c r="CM162" s="38"/>
      <c r="CN162" s="38"/>
      <c r="CO162" s="38"/>
      <c r="CP162" s="38"/>
      <c r="CQ162" s="38"/>
      <c r="CR162" s="38"/>
      <c r="CS162" s="38"/>
      <c r="CT162" s="38"/>
      <c r="CU162" s="38"/>
      <c r="CV162" s="38"/>
      <c r="CW162" s="38"/>
      <c r="CX162" s="38"/>
      <c r="CY162" s="38"/>
      <c r="CZ162" s="38"/>
      <c r="DA162" s="38"/>
    </row>
    <row r="163" spans="1:161" s="2" customFormat="1" ht="15" customHeight="1" x14ac:dyDescent="0.25">
      <c r="A163" s="33" t="s">
        <v>176</v>
      </c>
      <c r="B163" s="33"/>
      <c r="C163" s="33"/>
      <c r="D163" s="33"/>
      <c r="E163" s="33"/>
      <c r="F163" s="33"/>
      <c r="G163" s="33"/>
      <c r="H163" s="34" t="s">
        <v>175</v>
      </c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6"/>
      <c r="BT163" s="37">
        <v>1</v>
      </c>
      <c r="BU163" s="37"/>
      <c r="BV163" s="37"/>
      <c r="BW163" s="37"/>
      <c r="BX163" s="37"/>
      <c r="BY163" s="37"/>
      <c r="BZ163" s="37"/>
      <c r="CA163" s="37"/>
      <c r="CB163" s="37"/>
      <c r="CC163" s="37"/>
      <c r="CD163" s="37"/>
      <c r="CE163" s="37"/>
      <c r="CF163" s="37"/>
      <c r="CG163" s="37"/>
      <c r="CH163" s="37"/>
      <c r="CI163" s="37"/>
      <c r="CJ163" s="38">
        <v>0</v>
      </c>
      <c r="CK163" s="38"/>
      <c r="CL163" s="38"/>
      <c r="CM163" s="38"/>
      <c r="CN163" s="38"/>
      <c r="CO163" s="38"/>
      <c r="CP163" s="38"/>
      <c r="CQ163" s="38"/>
      <c r="CR163" s="38"/>
      <c r="CS163" s="38"/>
      <c r="CT163" s="38"/>
      <c r="CU163" s="38"/>
      <c r="CV163" s="38"/>
      <c r="CW163" s="38"/>
      <c r="CX163" s="38"/>
      <c r="CY163" s="38"/>
      <c r="CZ163" s="38"/>
      <c r="DA163" s="38"/>
    </row>
    <row r="164" spans="1:161" s="2" customFormat="1" ht="15" customHeight="1" x14ac:dyDescent="0.25">
      <c r="A164" s="33"/>
      <c r="B164" s="33"/>
      <c r="C164" s="33"/>
      <c r="D164" s="33"/>
      <c r="E164" s="33"/>
      <c r="F164" s="33"/>
      <c r="G164" s="33"/>
      <c r="H164" s="98" t="s">
        <v>15</v>
      </c>
      <c r="I164" s="99"/>
      <c r="J164" s="99"/>
      <c r="K164" s="99"/>
      <c r="L164" s="99"/>
      <c r="M164" s="99"/>
      <c r="N164" s="99"/>
      <c r="O164" s="99"/>
      <c r="P164" s="99"/>
      <c r="Q164" s="99"/>
      <c r="R164" s="99"/>
      <c r="S164" s="99"/>
      <c r="T164" s="99"/>
      <c r="U164" s="99"/>
      <c r="V164" s="99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R164" s="99"/>
      <c r="AS164" s="99"/>
      <c r="AT164" s="99"/>
      <c r="AU164" s="99"/>
      <c r="AV164" s="99"/>
      <c r="AW164" s="99"/>
      <c r="AX164" s="99"/>
      <c r="AY164" s="99"/>
      <c r="AZ164" s="99"/>
      <c r="BA164" s="99"/>
      <c r="BB164" s="99"/>
      <c r="BC164" s="99"/>
      <c r="BD164" s="99"/>
      <c r="BE164" s="99"/>
      <c r="BF164" s="99"/>
      <c r="BG164" s="99"/>
      <c r="BH164" s="99"/>
      <c r="BI164" s="99"/>
      <c r="BJ164" s="99"/>
      <c r="BK164" s="99"/>
      <c r="BL164" s="99"/>
      <c r="BM164" s="99"/>
      <c r="BN164" s="99"/>
      <c r="BO164" s="99"/>
      <c r="BP164" s="99"/>
      <c r="BQ164" s="99"/>
      <c r="BR164" s="99"/>
      <c r="BS164" s="100"/>
      <c r="BT164" s="37" t="s">
        <v>16</v>
      </c>
      <c r="BU164" s="37"/>
      <c r="BV164" s="37"/>
      <c r="BW164" s="37"/>
      <c r="BX164" s="37"/>
      <c r="BY164" s="37"/>
      <c r="BZ164" s="37"/>
      <c r="CA164" s="37"/>
      <c r="CB164" s="37"/>
      <c r="CC164" s="37"/>
      <c r="CD164" s="37"/>
      <c r="CE164" s="37"/>
      <c r="CF164" s="37"/>
      <c r="CG164" s="37"/>
      <c r="CH164" s="37"/>
      <c r="CI164" s="37"/>
      <c r="CJ164" s="38">
        <f>SUM(CJ154:DA163)</f>
        <v>376900</v>
      </c>
      <c r="CK164" s="38"/>
      <c r="CL164" s="38"/>
      <c r="CM164" s="38"/>
      <c r="CN164" s="38"/>
      <c r="CO164" s="38"/>
      <c r="CP164" s="38"/>
      <c r="CQ164" s="38"/>
      <c r="CR164" s="38"/>
      <c r="CS164" s="38"/>
      <c r="CT164" s="38"/>
      <c r="CU164" s="38"/>
      <c r="CV164" s="38"/>
      <c r="CW164" s="38"/>
      <c r="CX164" s="38"/>
      <c r="CY164" s="38"/>
      <c r="CZ164" s="38"/>
      <c r="DA164" s="38"/>
    </row>
    <row r="165" spans="1:161" s="2" customFormat="1" ht="12" customHeight="1" x14ac:dyDescent="0.25"/>
    <row r="166" spans="1:161" s="4" customFormat="1" ht="28.5" customHeight="1" x14ac:dyDescent="0.2">
      <c r="A166" s="48" t="s">
        <v>96</v>
      </c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8"/>
      <c r="AO166" s="48"/>
      <c r="AP166" s="48"/>
      <c r="AQ166" s="48"/>
      <c r="AR166" s="48"/>
      <c r="AS166" s="48"/>
      <c r="AT166" s="48"/>
      <c r="AU166" s="48"/>
      <c r="AV166" s="48"/>
      <c r="AW166" s="48"/>
      <c r="AX166" s="48"/>
      <c r="AY166" s="48"/>
      <c r="AZ166" s="48"/>
      <c r="BA166" s="48"/>
      <c r="BB166" s="48"/>
      <c r="BC166" s="48"/>
      <c r="BD166" s="48"/>
      <c r="BE166" s="48"/>
      <c r="BF166" s="48"/>
      <c r="BG166" s="48"/>
      <c r="BH166" s="48"/>
      <c r="BI166" s="48"/>
      <c r="BJ166" s="48"/>
      <c r="BK166" s="48"/>
      <c r="BL166" s="48"/>
      <c r="BM166" s="48"/>
      <c r="BN166" s="48"/>
      <c r="BO166" s="48"/>
      <c r="BP166" s="48"/>
      <c r="BQ166" s="48"/>
      <c r="BR166" s="48"/>
      <c r="BS166" s="48"/>
      <c r="BT166" s="48"/>
      <c r="BU166" s="48"/>
      <c r="BV166" s="48"/>
      <c r="BW166" s="48"/>
      <c r="BX166" s="48"/>
      <c r="BY166" s="48"/>
      <c r="BZ166" s="48"/>
      <c r="CA166" s="48"/>
      <c r="CB166" s="48"/>
      <c r="CC166" s="48"/>
      <c r="CD166" s="48"/>
      <c r="CE166" s="48"/>
      <c r="CF166" s="48"/>
      <c r="CG166" s="48"/>
      <c r="CH166" s="48"/>
      <c r="CI166" s="48"/>
      <c r="CJ166" s="48"/>
      <c r="CK166" s="48"/>
      <c r="CL166" s="48"/>
      <c r="CM166" s="48"/>
      <c r="CN166" s="48"/>
      <c r="CO166" s="48"/>
      <c r="CP166" s="48"/>
      <c r="CQ166" s="48"/>
      <c r="CR166" s="48"/>
      <c r="CS166" s="48"/>
      <c r="CT166" s="48"/>
      <c r="CU166" s="48"/>
      <c r="CV166" s="48"/>
      <c r="CW166" s="48"/>
      <c r="CX166" s="48"/>
      <c r="CY166" s="48"/>
      <c r="CZ166" s="48"/>
      <c r="DA166" s="48"/>
    </row>
    <row r="167" spans="1:161" s="2" customFormat="1" ht="10.5" customHeight="1" x14ac:dyDescent="0.25"/>
    <row r="168" spans="1:161" s="5" customFormat="1" ht="30" customHeight="1" x14ac:dyDescent="0.2">
      <c r="A168" s="42" t="s">
        <v>4</v>
      </c>
      <c r="B168" s="43"/>
      <c r="C168" s="43"/>
      <c r="D168" s="43"/>
      <c r="E168" s="43"/>
      <c r="F168" s="43"/>
      <c r="G168" s="44"/>
      <c r="H168" s="42" t="s">
        <v>64</v>
      </c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4"/>
      <c r="BD168" s="42" t="s">
        <v>86</v>
      </c>
      <c r="BE168" s="43"/>
      <c r="BF168" s="43"/>
      <c r="BG168" s="43"/>
      <c r="BH168" s="43"/>
      <c r="BI168" s="43"/>
      <c r="BJ168" s="43"/>
      <c r="BK168" s="43"/>
      <c r="BL168" s="43"/>
      <c r="BM168" s="43"/>
      <c r="BN168" s="43"/>
      <c r="BO168" s="43"/>
      <c r="BP168" s="43"/>
      <c r="BQ168" s="43"/>
      <c r="BR168" s="43"/>
      <c r="BS168" s="44"/>
      <c r="BT168" s="42" t="s">
        <v>97</v>
      </c>
      <c r="BU168" s="43"/>
      <c r="BV168" s="43"/>
      <c r="BW168" s="43"/>
      <c r="BX168" s="43"/>
      <c r="BY168" s="43"/>
      <c r="BZ168" s="43"/>
      <c r="CA168" s="43"/>
      <c r="CB168" s="43"/>
      <c r="CC168" s="43"/>
      <c r="CD168" s="43"/>
      <c r="CE168" s="43"/>
      <c r="CF168" s="43"/>
      <c r="CG168" s="43"/>
      <c r="CH168" s="43"/>
      <c r="CI168" s="44"/>
      <c r="CJ168" s="42" t="s">
        <v>98</v>
      </c>
      <c r="CK168" s="43"/>
      <c r="CL168" s="43"/>
      <c r="CM168" s="43"/>
      <c r="CN168" s="43"/>
      <c r="CO168" s="43"/>
      <c r="CP168" s="43"/>
      <c r="CQ168" s="43"/>
      <c r="CR168" s="43"/>
      <c r="CS168" s="43"/>
      <c r="CT168" s="43"/>
      <c r="CU168" s="43"/>
      <c r="CV168" s="43"/>
      <c r="CW168" s="43"/>
      <c r="CX168" s="43"/>
      <c r="CY168" s="43"/>
      <c r="CZ168" s="43"/>
      <c r="DA168" s="44"/>
    </row>
    <row r="169" spans="1:161" s="6" customFormat="1" x14ac:dyDescent="0.2">
      <c r="A169" s="41"/>
      <c r="B169" s="41"/>
      <c r="C169" s="41"/>
      <c r="D169" s="41"/>
      <c r="E169" s="41"/>
      <c r="F169" s="41"/>
      <c r="G169" s="41"/>
      <c r="H169" s="41">
        <v>1</v>
      </c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>
        <v>2</v>
      </c>
      <c r="BE169" s="41"/>
      <c r="BF169" s="41"/>
      <c r="BG169" s="41"/>
      <c r="BH169" s="41"/>
      <c r="BI169" s="41"/>
      <c r="BJ169" s="41"/>
      <c r="BK169" s="41"/>
      <c r="BL169" s="41"/>
      <c r="BM169" s="41"/>
      <c r="BN169" s="41"/>
      <c r="BO169" s="41"/>
      <c r="BP169" s="41"/>
      <c r="BQ169" s="41"/>
      <c r="BR169" s="41"/>
      <c r="BS169" s="41"/>
      <c r="BT169" s="41">
        <v>3</v>
      </c>
      <c r="BU169" s="41"/>
      <c r="BV169" s="41"/>
      <c r="BW169" s="41"/>
      <c r="BX169" s="41"/>
      <c r="BY169" s="41"/>
      <c r="BZ169" s="41"/>
      <c r="CA169" s="41"/>
      <c r="CB169" s="41"/>
      <c r="CC169" s="41"/>
      <c r="CD169" s="41"/>
      <c r="CE169" s="41"/>
      <c r="CF169" s="41"/>
      <c r="CG169" s="41"/>
      <c r="CH169" s="41"/>
      <c r="CI169" s="41"/>
      <c r="CJ169" s="41">
        <v>4</v>
      </c>
      <c r="CK169" s="41"/>
      <c r="CL169" s="41"/>
      <c r="CM169" s="41"/>
      <c r="CN169" s="41"/>
      <c r="CO169" s="41"/>
      <c r="CP169" s="41"/>
      <c r="CQ169" s="41"/>
      <c r="CR169" s="41"/>
      <c r="CS169" s="41"/>
      <c r="CT169" s="41"/>
      <c r="CU169" s="41"/>
      <c r="CV169" s="41"/>
      <c r="CW169" s="41"/>
      <c r="CX169" s="41"/>
      <c r="CY169" s="41"/>
      <c r="CZ169" s="41"/>
      <c r="DA169" s="41"/>
    </row>
    <row r="170" spans="1:161" s="7" customFormat="1" ht="15" customHeight="1" x14ac:dyDescent="0.2">
      <c r="A170" s="33" t="s">
        <v>17</v>
      </c>
      <c r="B170" s="33"/>
      <c r="C170" s="33"/>
      <c r="D170" s="33"/>
      <c r="E170" s="33"/>
      <c r="F170" s="33"/>
      <c r="G170" s="33"/>
      <c r="H170" s="39" t="s">
        <v>130</v>
      </c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7">
        <v>483</v>
      </c>
      <c r="BE170" s="37"/>
      <c r="BF170" s="37"/>
      <c r="BG170" s="37"/>
      <c r="BH170" s="37"/>
      <c r="BI170" s="37"/>
      <c r="BJ170" s="37"/>
      <c r="BK170" s="37"/>
      <c r="BL170" s="37"/>
      <c r="BM170" s="37"/>
      <c r="BN170" s="37"/>
      <c r="BO170" s="37"/>
      <c r="BP170" s="37"/>
      <c r="BQ170" s="37"/>
      <c r="BR170" s="37"/>
      <c r="BS170" s="37"/>
      <c r="BT170" s="37">
        <v>1500</v>
      </c>
      <c r="BU170" s="37"/>
      <c r="BV170" s="37"/>
      <c r="BW170" s="37"/>
      <c r="BX170" s="37"/>
      <c r="BY170" s="37"/>
      <c r="BZ170" s="37"/>
      <c r="CA170" s="37"/>
      <c r="CB170" s="37"/>
      <c r="CC170" s="37"/>
      <c r="CD170" s="37"/>
      <c r="CE170" s="37"/>
      <c r="CF170" s="37"/>
      <c r="CG170" s="37"/>
      <c r="CH170" s="37"/>
      <c r="CI170" s="37"/>
      <c r="CJ170" s="38">
        <f>724700</f>
        <v>724700</v>
      </c>
      <c r="CK170" s="38"/>
      <c r="CL170" s="38"/>
      <c r="CM170" s="38"/>
      <c r="CN170" s="38"/>
      <c r="CO170" s="38"/>
      <c r="CP170" s="38"/>
      <c r="CQ170" s="38"/>
      <c r="CR170" s="38"/>
      <c r="CS170" s="38"/>
      <c r="CT170" s="38"/>
      <c r="CU170" s="38"/>
      <c r="CV170" s="38"/>
      <c r="CW170" s="38"/>
      <c r="CX170" s="38"/>
      <c r="CY170" s="38"/>
      <c r="CZ170" s="38"/>
      <c r="DA170" s="38"/>
    </row>
    <row r="171" spans="1:161" s="7" customFormat="1" ht="15" customHeight="1" x14ac:dyDescent="0.2">
      <c r="A171" s="33" t="s">
        <v>18</v>
      </c>
      <c r="B171" s="33"/>
      <c r="C171" s="33"/>
      <c r="D171" s="33"/>
      <c r="E171" s="33"/>
      <c r="F171" s="33"/>
      <c r="G171" s="33"/>
      <c r="H171" s="39" t="s">
        <v>131</v>
      </c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7">
        <v>1180</v>
      </c>
      <c r="BE171" s="37"/>
      <c r="BF171" s="37"/>
      <c r="BG171" s="37"/>
      <c r="BH171" s="37"/>
      <c r="BI171" s="37"/>
      <c r="BJ171" s="37"/>
      <c r="BK171" s="37"/>
      <c r="BL171" s="37"/>
      <c r="BM171" s="37"/>
      <c r="BN171" s="37"/>
      <c r="BO171" s="37"/>
      <c r="BP171" s="37"/>
      <c r="BQ171" s="37"/>
      <c r="BR171" s="37"/>
      <c r="BS171" s="37"/>
      <c r="BT171" s="37">
        <v>55</v>
      </c>
      <c r="BU171" s="37"/>
      <c r="BV171" s="37"/>
      <c r="BW171" s="37"/>
      <c r="BX171" s="37"/>
      <c r="BY171" s="37"/>
      <c r="BZ171" s="37"/>
      <c r="CA171" s="37"/>
      <c r="CB171" s="37"/>
      <c r="CC171" s="37"/>
      <c r="CD171" s="37"/>
      <c r="CE171" s="37"/>
      <c r="CF171" s="37"/>
      <c r="CG171" s="37"/>
      <c r="CH171" s="37"/>
      <c r="CI171" s="37"/>
      <c r="CJ171" s="38">
        <v>65300</v>
      </c>
      <c r="CK171" s="38"/>
      <c r="CL171" s="38"/>
      <c r="CM171" s="38"/>
      <c r="CN171" s="38"/>
      <c r="CO171" s="38"/>
      <c r="CP171" s="38"/>
      <c r="CQ171" s="38"/>
      <c r="CR171" s="38"/>
      <c r="CS171" s="38"/>
      <c r="CT171" s="38"/>
      <c r="CU171" s="38"/>
      <c r="CV171" s="38"/>
      <c r="CW171" s="38"/>
      <c r="CX171" s="38"/>
      <c r="CY171" s="38"/>
      <c r="CZ171" s="38"/>
      <c r="DA171" s="38"/>
    </row>
    <row r="172" spans="1:161" s="7" customFormat="1" ht="15" customHeight="1" x14ac:dyDescent="0.2">
      <c r="A172" s="33" t="s">
        <v>19</v>
      </c>
      <c r="B172" s="33"/>
      <c r="C172" s="33"/>
      <c r="D172" s="33"/>
      <c r="E172" s="33"/>
      <c r="F172" s="33"/>
      <c r="G172" s="33"/>
      <c r="H172" s="39" t="s">
        <v>132</v>
      </c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7"/>
      <c r="BE172" s="37"/>
      <c r="BF172" s="37"/>
      <c r="BG172" s="37"/>
      <c r="BH172" s="37"/>
      <c r="BI172" s="37"/>
      <c r="BJ172" s="37"/>
      <c r="BK172" s="37"/>
      <c r="BL172" s="37"/>
      <c r="BM172" s="37"/>
      <c r="BN172" s="37"/>
      <c r="BO172" s="37"/>
      <c r="BP172" s="37"/>
      <c r="BQ172" s="37"/>
      <c r="BR172" s="37"/>
      <c r="BS172" s="37"/>
      <c r="BT172" s="37"/>
      <c r="BU172" s="37"/>
      <c r="BV172" s="37"/>
      <c r="BW172" s="37"/>
      <c r="BX172" s="37"/>
      <c r="BY172" s="37"/>
      <c r="BZ172" s="37"/>
      <c r="CA172" s="37"/>
      <c r="CB172" s="37"/>
      <c r="CC172" s="37"/>
      <c r="CD172" s="37"/>
      <c r="CE172" s="37"/>
      <c r="CF172" s="37"/>
      <c r="CG172" s="37"/>
      <c r="CH172" s="37"/>
      <c r="CI172" s="37"/>
      <c r="CJ172" s="38"/>
      <c r="CK172" s="38"/>
      <c r="CL172" s="38"/>
      <c r="CM172" s="38"/>
      <c r="CN172" s="38"/>
      <c r="CO172" s="38"/>
      <c r="CP172" s="38"/>
      <c r="CQ172" s="38"/>
      <c r="CR172" s="38"/>
      <c r="CS172" s="38"/>
      <c r="CT172" s="38"/>
      <c r="CU172" s="38"/>
      <c r="CV172" s="38"/>
      <c r="CW172" s="38"/>
      <c r="CX172" s="38"/>
      <c r="CY172" s="38"/>
      <c r="CZ172" s="38"/>
      <c r="DA172" s="38"/>
    </row>
    <row r="173" spans="1:161" s="7" customFormat="1" ht="15" customHeight="1" x14ac:dyDescent="0.2">
      <c r="A173" s="33" t="s">
        <v>23</v>
      </c>
      <c r="B173" s="33"/>
      <c r="C173" s="33"/>
      <c r="D173" s="33"/>
      <c r="E173" s="33"/>
      <c r="F173" s="33"/>
      <c r="G173" s="33"/>
      <c r="H173" s="39" t="s">
        <v>137</v>
      </c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7"/>
      <c r="BE173" s="37"/>
      <c r="BF173" s="37"/>
      <c r="BG173" s="37"/>
      <c r="BH173" s="37"/>
      <c r="BI173" s="37"/>
      <c r="BJ173" s="37"/>
      <c r="BK173" s="37"/>
      <c r="BL173" s="37"/>
      <c r="BM173" s="37"/>
      <c r="BN173" s="37"/>
      <c r="BO173" s="37"/>
      <c r="BP173" s="37"/>
      <c r="BQ173" s="37"/>
      <c r="BR173" s="37"/>
      <c r="BS173" s="37"/>
      <c r="BT173" s="37"/>
      <c r="BU173" s="37"/>
      <c r="BV173" s="37"/>
      <c r="BW173" s="37"/>
      <c r="BX173" s="37"/>
      <c r="BY173" s="37"/>
      <c r="BZ173" s="37"/>
      <c r="CA173" s="37"/>
      <c r="CB173" s="37"/>
      <c r="CC173" s="37"/>
      <c r="CD173" s="37"/>
      <c r="CE173" s="37"/>
      <c r="CF173" s="37"/>
      <c r="CG173" s="37"/>
      <c r="CH173" s="37"/>
      <c r="CI173" s="37"/>
      <c r="CJ173" s="38">
        <v>5000</v>
      </c>
      <c r="CK173" s="38"/>
      <c r="CL173" s="38"/>
      <c r="CM173" s="38"/>
      <c r="CN173" s="38"/>
      <c r="CO173" s="38"/>
      <c r="CP173" s="38"/>
      <c r="CQ173" s="38"/>
      <c r="CR173" s="38"/>
      <c r="CS173" s="38"/>
      <c r="CT173" s="38"/>
      <c r="CU173" s="38"/>
      <c r="CV173" s="38"/>
      <c r="CW173" s="38"/>
      <c r="CX173" s="38"/>
      <c r="CY173" s="38"/>
      <c r="CZ173" s="38"/>
      <c r="DA173" s="38"/>
    </row>
    <row r="174" spans="1:161" s="7" customFormat="1" ht="15" customHeight="1" x14ac:dyDescent="0.2">
      <c r="A174" s="33"/>
      <c r="B174" s="33"/>
      <c r="C174" s="33"/>
      <c r="D174" s="33"/>
      <c r="E174" s="33"/>
      <c r="F174" s="33"/>
      <c r="G174" s="33"/>
      <c r="H174" s="46" t="s">
        <v>15</v>
      </c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6"/>
      <c r="AP174" s="46"/>
      <c r="AQ174" s="46"/>
      <c r="AR174" s="46"/>
      <c r="AS174" s="46"/>
      <c r="AT174" s="46"/>
      <c r="AU174" s="46"/>
      <c r="AV174" s="46"/>
      <c r="AW174" s="46"/>
      <c r="AX174" s="46"/>
      <c r="AY174" s="46"/>
      <c r="AZ174" s="46"/>
      <c r="BA174" s="46"/>
      <c r="BB174" s="46"/>
      <c r="BC174" s="47"/>
      <c r="BD174" s="37"/>
      <c r="BE174" s="37"/>
      <c r="BF174" s="37"/>
      <c r="BG174" s="37"/>
      <c r="BH174" s="37"/>
      <c r="BI174" s="37"/>
      <c r="BJ174" s="37"/>
      <c r="BK174" s="37"/>
      <c r="BL174" s="37"/>
      <c r="BM174" s="37"/>
      <c r="BN174" s="37"/>
      <c r="BO174" s="37"/>
      <c r="BP174" s="37"/>
      <c r="BQ174" s="37"/>
      <c r="BR174" s="37"/>
      <c r="BS174" s="37"/>
      <c r="BT174" s="37" t="s">
        <v>16</v>
      </c>
      <c r="BU174" s="37"/>
      <c r="BV174" s="37"/>
      <c r="BW174" s="37"/>
      <c r="BX174" s="37"/>
      <c r="BY174" s="37"/>
      <c r="BZ174" s="37"/>
      <c r="CA174" s="37"/>
      <c r="CB174" s="37"/>
      <c r="CC174" s="37"/>
      <c r="CD174" s="37"/>
      <c r="CE174" s="37"/>
      <c r="CF174" s="37"/>
      <c r="CG174" s="37"/>
      <c r="CH174" s="37"/>
      <c r="CI174" s="37"/>
      <c r="CJ174" s="38">
        <f>CJ170+CJ171+CJ173</f>
        <v>795000</v>
      </c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38"/>
      <c r="CW174" s="38"/>
      <c r="CX174" s="38"/>
      <c r="CY174" s="38"/>
      <c r="CZ174" s="38"/>
      <c r="DA174" s="38"/>
    </row>
    <row r="176" spans="1:161" s="4" customFormat="1" ht="24.75" customHeight="1" x14ac:dyDescent="0.2">
      <c r="A176" s="8" t="s">
        <v>133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93">
        <f>EO18+CJ27+CM54+CE78+CL107+CL126+CJ148+CJ164+CJ174+CJ67</f>
        <v>6242200</v>
      </c>
      <c r="BX176" s="94"/>
      <c r="BY176" s="94"/>
      <c r="BZ176" s="94"/>
      <c r="CA176" s="94"/>
      <c r="CB176" s="94"/>
      <c r="CC176" s="94"/>
      <c r="CD176" s="94"/>
      <c r="CE176" s="94"/>
      <c r="CF176" s="94"/>
      <c r="CG176" s="94"/>
      <c r="CH176" s="94"/>
      <c r="CI176" s="94"/>
      <c r="CJ176" s="94"/>
      <c r="CK176" s="94"/>
      <c r="CL176" s="94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</row>
    <row r="177" spans="1:105" ht="13.5" customHeight="1" x14ac:dyDescent="0.2">
      <c r="A177" s="95"/>
      <c r="B177" s="95"/>
      <c r="C177" s="95"/>
      <c r="D177" s="95"/>
      <c r="E177" s="95"/>
      <c r="F177" s="95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96"/>
      <c r="BB177" s="96"/>
      <c r="BC177" s="96"/>
      <c r="BD177" s="96"/>
      <c r="BE177" s="96"/>
      <c r="BF177" s="96"/>
      <c r="BG177" s="96"/>
      <c r="BH177" s="96"/>
      <c r="BI177" s="96"/>
      <c r="BJ177" s="96"/>
      <c r="BK177" s="96"/>
      <c r="BL177" s="96"/>
      <c r="BM177" s="96"/>
      <c r="BN177" s="96"/>
      <c r="BO177" s="96"/>
      <c r="BP177" s="96"/>
      <c r="BQ177" s="96"/>
      <c r="BR177" s="96"/>
      <c r="BS177" s="96"/>
      <c r="BT177" s="96"/>
      <c r="BU177" s="96"/>
      <c r="BV177" s="96"/>
      <c r="BW177" s="97"/>
      <c r="BX177" s="97"/>
      <c r="BY177" s="97"/>
      <c r="BZ177" s="97"/>
      <c r="CA177" s="97"/>
      <c r="CB177" s="97"/>
      <c r="CC177" s="97"/>
      <c r="CD177" s="97"/>
      <c r="CE177" s="97"/>
      <c r="CF177" s="97"/>
      <c r="CG177" s="97"/>
      <c r="CH177" s="97"/>
      <c r="CI177" s="97"/>
      <c r="CJ177" s="97"/>
      <c r="CK177" s="97"/>
      <c r="CL177" s="97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</row>
    <row r="178" spans="1:105" ht="13.5" customHeight="1" x14ac:dyDescent="0.2">
      <c r="A178" s="95"/>
      <c r="B178" s="95"/>
      <c r="C178" s="95"/>
      <c r="D178" s="95"/>
      <c r="E178" s="95"/>
      <c r="F178" s="95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6"/>
      <c r="BM178" s="96"/>
      <c r="BN178" s="96"/>
      <c r="BO178" s="96"/>
      <c r="BP178" s="96"/>
      <c r="BQ178" s="96"/>
      <c r="BR178" s="96"/>
      <c r="BS178" s="96"/>
      <c r="BT178" s="96"/>
      <c r="BU178" s="96"/>
      <c r="BV178" s="96"/>
      <c r="BW178" s="97"/>
      <c r="BX178" s="97"/>
      <c r="BY178" s="97"/>
      <c r="BZ178" s="97"/>
      <c r="CA178" s="97"/>
      <c r="CB178" s="97"/>
      <c r="CC178" s="97"/>
      <c r="CD178" s="97"/>
      <c r="CE178" s="97"/>
      <c r="CF178" s="97"/>
      <c r="CG178" s="97"/>
      <c r="CH178" s="97"/>
      <c r="CI178" s="97"/>
      <c r="CJ178" s="97"/>
      <c r="CK178" s="97"/>
      <c r="CL178" s="97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</row>
    <row r="179" spans="1:105" ht="13.5" customHeight="1" x14ac:dyDescent="0.2">
      <c r="A179" s="95"/>
      <c r="B179" s="95"/>
      <c r="C179" s="95"/>
      <c r="D179" s="95"/>
      <c r="E179" s="95"/>
      <c r="F179" s="95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6"/>
      <c r="BM179" s="96"/>
      <c r="BN179" s="96"/>
      <c r="BO179" s="96"/>
      <c r="BP179" s="96"/>
      <c r="BQ179" s="96"/>
      <c r="BR179" s="96"/>
      <c r="BS179" s="96"/>
      <c r="BT179" s="96"/>
      <c r="BU179" s="96"/>
      <c r="BV179" s="96"/>
      <c r="BW179" s="97"/>
      <c r="BX179" s="97"/>
      <c r="BY179" s="97"/>
      <c r="BZ179" s="97"/>
      <c r="CA179" s="97"/>
      <c r="CB179" s="97"/>
      <c r="CC179" s="97"/>
      <c r="CD179" s="97"/>
      <c r="CE179" s="97"/>
      <c r="CF179" s="97"/>
      <c r="CG179" s="97"/>
      <c r="CH179" s="97"/>
      <c r="CI179" s="97"/>
      <c r="CJ179" s="97"/>
      <c r="CK179" s="97"/>
      <c r="CL179" s="97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</row>
  </sheetData>
  <mergeCells count="661">
    <mergeCell ref="CJ146:DA146"/>
    <mergeCell ref="A144:G144"/>
    <mergeCell ref="H144:BC144"/>
    <mergeCell ref="BD144:BS144"/>
    <mergeCell ref="BT144:CI144"/>
    <mergeCell ref="CJ144:DA144"/>
    <mergeCell ref="A178:F178"/>
    <mergeCell ref="G178:BV178"/>
    <mergeCell ref="BW178:CL178"/>
    <mergeCell ref="A150:DA150"/>
    <mergeCell ref="A152:G152"/>
    <mergeCell ref="H152:BS152"/>
    <mergeCell ref="BT152:CI152"/>
    <mergeCell ref="CJ152:DA152"/>
    <mergeCell ref="BT156:CI156"/>
    <mergeCell ref="CJ156:DA156"/>
    <mergeCell ref="A158:G158"/>
    <mergeCell ref="H158:BS158"/>
    <mergeCell ref="BT158:CI158"/>
    <mergeCell ref="CJ158:DA158"/>
    <mergeCell ref="A159:G159"/>
    <mergeCell ref="H159:BS159"/>
    <mergeCell ref="BT159:CI159"/>
    <mergeCell ref="CJ159:DA159"/>
    <mergeCell ref="A179:F179"/>
    <mergeCell ref="G179:BV179"/>
    <mergeCell ref="BW179:CL179"/>
    <mergeCell ref="BW177:CL177"/>
    <mergeCell ref="A177:F177"/>
    <mergeCell ref="G177:BV177"/>
    <mergeCell ref="A153:G153"/>
    <mergeCell ref="H153:BS153"/>
    <mergeCell ref="BT153:CI153"/>
    <mergeCell ref="CJ153:DA153"/>
    <mergeCell ref="CJ168:DA168"/>
    <mergeCell ref="H163:BS163"/>
    <mergeCell ref="BT163:CI163"/>
    <mergeCell ref="CJ163:DA163"/>
    <mergeCell ref="A164:G164"/>
    <mergeCell ref="H164:BS164"/>
    <mergeCell ref="BT164:CI164"/>
    <mergeCell ref="CJ164:DA164"/>
    <mergeCell ref="A154:G154"/>
    <mergeCell ref="H154:BS154"/>
    <mergeCell ref="BT154:CI154"/>
    <mergeCell ref="CJ154:DA154"/>
    <mergeCell ref="A156:G156"/>
    <mergeCell ref="H156:BS156"/>
    <mergeCell ref="A13:X13"/>
    <mergeCell ref="Y13:AN13"/>
    <mergeCell ref="AO13:BE13"/>
    <mergeCell ref="BF13:BW13"/>
    <mergeCell ref="BX13:CP13"/>
    <mergeCell ref="A22:F22"/>
    <mergeCell ref="G22:AD22"/>
    <mergeCell ref="BW176:CL176"/>
    <mergeCell ref="A173:G173"/>
    <mergeCell ref="CJ22:DA22"/>
    <mergeCell ref="CJ33:DA33"/>
    <mergeCell ref="A32:F32"/>
    <mergeCell ref="G32:AD32"/>
    <mergeCell ref="AE32:AY32"/>
    <mergeCell ref="AZ32:BQ32"/>
    <mergeCell ref="BR32:CI32"/>
    <mergeCell ref="H173:BC173"/>
    <mergeCell ref="BD173:BS173"/>
    <mergeCell ref="BT173:CI173"/>
    <mergeCell ref="AE22:BC22"/>
    <mergeCell ref="BD22:BS22"/>
    <mergeCell ref="BT22:CI22"/>
    <mergeCell ref="AO15:BE15"/>
    <mergeCell ref="BF15:BW15"/>
    <mergeCell ref="BX15:CP15"/>
    <mergeCell ref="CJ173:DA173"/>
    <mergeCell ref="A65:G65"/>
    <mergeCell ref="H65:BC65"/>
    <mergeCell ref="BD65:BS65"/>
    <mergeCell ref="BT65:CI65"/>
    <mergeCell ref="CJ65:DA65"/>
    <mergeCell ref="A66:G66"/>
    <mergeCell ref="H66:BC66"/>
    <mergeCell ref="BD66:BS66"/>
    <mergeCell ref="BT66:CI66"/>
    <mergeCell ref="A67:G67"/>
    <mergeCell ref="H67:BC67"/>
    <mergeCell ref="BD67:BS67"/>
    <mergeCell ref="BT67:CI67"/>
    <mergeCell ref="A34:F34"/>
    <mergeCell ref="G34:AD34"/>
    <mergeCell ref="AE34:AY34"/>
    <mergeCell ref="AZ34:BQ34"/>
    <mergeCell ref="BR34:CI34"/>
    <mergeCell ref="A40:F40"/>
    <mergeCell ref="G40:BV40"/>
    <mergeCell ref="BW40:CL40"/>
    <mergeCell ref="A37:DA37"/>
    <mergeCell ref="A12:F12"/>
    <mergeCell ref="G12:X12"/>
    <mergeCell ref="Y12:AN12"/>
    <mergeCell ref="AO12:BE12"/>
    <mergeCell ref="A26:F26"/>
    <mergeCell ref="G26:AD26"/>
    <mergeCell ref="AE26:BC26"/>
    <mergeCell ref="CJ32:DA32"/>
    <mergeCell ref="A33:F33"/>
    <mergeCell ref="G33:AD33"/>
    <mergeCell ref="AE33:AY33"/>
    <mergeCell ref="AZ33:BQ33"/>
    <mergeCell ref="BR33:CI33"/>
    <mergeCell ref="G27:AD27"/>
    <mergeCell ref="AE27:BC27"/>
    <mergeCell ref="BD27:BS27"/>
    <mergeCell ref="BT27:CI27"/>
    <mergeCell ref="CJ27:DA27"/>
    <mergeCell ref="A16:F16"/>
    <mergeCell ref="G16:X16"/>
    <mergeCell ref="Y16:AN16"/>
    <mergeCell ref="AO16:BE16"/>
    <mergeCell ref="BF16:BW16"/>
    <mergeCell ref="BX16:CP16"/>
    <mergeCell ref="EO13:FE13"/>
    <mergeCell ref="DI12:DX12"/>
    <mergeCell ref="DY12:EN12"/>
    <mergeCell ref="EO12:FE12"/>
    <mergeCell ref="CQ13:DH13"/>
    <mergeCell ref="DI13:DX13"/>
    <mergeCell ref="DY13:EN13"/>
    <mergeCell ref="CQ12:DH12"/>
    <mergeCell ref="Y11:AN11"/>
    <mergeCell ref="AO11:BE11"/>
    <mergeCell ref="BF11:BW11"/>
    <mergeCell ref="DI11:DX11"/>
    <mergeCell ref="DY11:EN11"/>
    <mergeCell ref="BF12:BW12"/>
    <mergeCell ref="BX12:CP12"/>
    <mergeCell ref="AO7:BE8"/>
    <mergeCell ref="A10:FE10"/>
    <mergeCell ref="EO11:FE11"/>
    <mergeCell ref="BX11:CP11"/>
    <mergeCell ref="CQ11:DH11"/>
    <mergeCell ref="DI9:DX9"/>
    <mergeCell ref="DY9:EN9"/>
    <mergeCell ref="EO9:FE9"/>
    <mergeCell ref="A11:F11"/>
    <mergeCell ref="G11:X11"/>
    <mergeCell ref="A9:F9"/>
    <mergeCell ref="G9:X9"/>
    <mergeCell ref="Y9:AN9"/>
    <mergeCell ref="AO9:BE9"/>
    <mergeCell ref="BF9:BW9"/>
    <mergeCell ref="BX9:CP9"/>
    <mergeCell ref="DI6:DX8"/>
    <mergeCell ref="DY6:EN8"/>
    <mergeCell ref="EO6:FE8"/>
    <mergeCell ref="BX8:CP8"/>
    <mergeCell ref="CQ8:DH8"/>
    <mergeCell ref="CQ9:DH9"/>
    <mergeCell ref="A3:FE3"/>
    <mergeCell ref="A4:FE4"/>
    <mergeCell ref="A5:FE5"/>
    <mergeCell ref="A6:F8"/>
    <mergeCell ref="G6:X8"/>
    <mergeCell ref="Y6:AN8"/>
    <mergeCell ref="AO6:DH6"/>
    <mergeCell ref="AZ31:BQ31"/>
    <mergeCell ref="BR31:CI31"/>
    <mergeCell ref="CJ31:DA31"/>
    <mergeCell ref="BF7:DH7"/>
    <mergeCell ref="BF8:BW8"/>
    <mergeCell ref="A14:FE14"/>
    <mergeCell ref="EO15:FE15"/>
    <mergeCell ref="A15:F15"/>
    <mergeCell ref="G15:X15"/>
    <mergeCell ref="Y15:AN15"/>
    <mergeCell ref="CJ26:DA26"/>
    <mergeCell ref="A27:F27"/>
    <mergeCell ref="DY18:EN18"/>
    <mergeCell ref="CQ16:DH16"/>
    <mergeCell ref="DI16:DX16"/>
    <mergeCell ref="DY16:EN16"/>
    <mergeCell ref="A17:X17"/>
    <mergeCell ref="A39:F39"/>
    <mergeCell ref="G39:BV39"/>
    <mergeCell ref="BW39:CL39"/>
    <mergeCell ref="CM39:DA39"/>
    <mergeCell ref="H44:BV44"/>
    <mergeCell ref="BW44:CL44"/>
    <mergeCell ref="CM44:DA44"/>
    <mergeCell ref="CM40:DA40"/>
    <mergeCell ref="A41:F41"/>
    <mergeCell ref="H41:BV41"/>
    <mergeCell ref="BW41:CL41"/>
    <mergeCell ref="CM41:DA41"/>
    <mergeCell ref="A42:F43"/>
    <mergeCell ref="H42:BV42"/>
    <mergeCell ref="BW42:CL43"/>
    <mergeCell ref="CM42:DA43"/>
    <mergeCell ref="H43:BV43"/>
    <mergeCell ref="A45:F45"/>
    <mergeCell ref="H45:BV45"/>
    <mergeCell ref="BW45:CL45"/>
    <mergeCell ref="CM45:DA45"/>
    <mergeCell ref="A44:F44"/>
    <mergeCell ref="A47:F48"/>
    <mergeCell ref="H47:BV47"/>
    <mergeCell ref="BW47:CL48"/>
    <mergeCell ref="CM47:DA48"/>
    <mergeCell ref="H48:BV48"/>
    <mergeCell ref="A46:F46"/>
    <mergeCell ref="H46:BV46"/>
    <mergeCell ref="BW46:CL46"/>
    <mergeCell ref="CM46:DA46"/>
    <mergeCell ref="A49:F49"/>
    <mergeCell ref="H49:BV49"/>
    <mergeCell ref="BW49:CL49"/>
    <mergeCell ref="CM49:DA49"/>
    <mergeCell ref="A53:F53"/>
    <mergeCell ref="H53:BV53"/>
    <mergeCell ref="BW53:CL53"/>
    <mergeCell ref="CM53:DA53"/>
    <mergeCell ref="A54:F54"/>
    <mergeCell ref="G54:BV54"/>
    <mergeCell ref="BW54:CL54"/>
    <mergeCell ref="CM54:DA54"/>
    <mergeCell ref="A52:F52"/>
    <mergeCell ref="H52:BV52"/>
    <mergeCell ref="BW52:CL52"/>
    <mergeCell ref="CM52:DA52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55:F55"/>
    <mergeCell ref="G55:BV55"/>
    <mergeCell ref="BW55:CL55"/>
    <mergeCell ref="CM55:DA55"/>
    <mergeCell ref="CJ64:DA64"/>
    <mergeCell ref="A63:G63"/>
    <mergeCell ref="H63:BC63"/>
    <mergeCell ref="BD63:BS63"/>
    <mergeCell ref="BT63:CI63"/>
    <mergeCell ref="CJ63:DA63"/>
    <mergeCell ref="A64:G64"/>
    <mergeCell ref="H64:BC64"/>
    <mergeCell ref="BD64:BS64"/>
    <mergeCell ref="BT64:CI64"/>
    <mergeCell ref="A57:F57"/>
    <mergeCell ref="G57:BV57"/>
    <mergeCell ref="BW57:CL57"/>
    <mergeCell ref="CM57:DA57"/>
    <mergeCell ref="A59:DA59"/>
    <mergeCell ref="A61:DA61"/>
    <mergeCell ref="A56:F56"/>
    <mergeCell ref="G56:BV56"/>
    <mergeCell ref="BW56:CL56"/>
    <mergeCell ref="CM56:DA56"/>
    <mergeCell ref="A69:DA69"/>
    <mergeCell ref="A71:G71"/>
    <mergeCell ref="H71:BC71"/>
    <mergeCell ref="BD71:BS71"/>
    <mergeCell ref="BT71:CD71"/>
    <mergeCell ref="CE71:DA71"/>
    <mergeCell ref="A73:G73"/>
    <mergeCell ref="H73:BC73"/>
    <mergeCell ref="BD73:BS73"/>
    <mergeCell ref="BT73:CD73"/>
    <mergeCell ref="CE73:DA73"/>
    <mergeCell ref="A72:G72"/>
    <mergeCell ref="H72:BC72"/>
    <mergeCell ref="BD72:BS72"/>
    <mergeCell ref="BT72:CD72"/>
    <mergeCell ref="A78:G78"/>
    <mergeCell ref="H78:BC78"/>
    <mergeCell ref="BD78:BS78"/>
    <mergeCell ref="BT78:CD78"/>
    <mergeCell ref="CE78:DA78"/>
    <mergeCell ref="A77:G77"/>
    <mergeCell ref="H77:BC77"/>
    <mergeCell ref="BD77:BS77"/>
    <mergeCell ref="BT77:CD77"/>
    <mergeCell ref="CE77:DA77"/>
    <mergeCell ref="A83:G83"/>
    <mergeCell ref="H83:BC83"/>
    <mergeCell ref="BD83:BS83"/>
    <mergeCell ref="BT83:CI83"/>
    <mergeCell ref="CJ83:DA83"/>
    <mergeCell ref="A80:DA80"/>
    <mergeCell ref="A82:G82"/>
    <mergeCell ref="H82:BC82"/>
    <mergeCell ref="BD82:BS82"/>
    <mergeCell ref="BT82:CI82"/>
    <mergeCell ref="CJ82:DA82"/>
    <mergeCell ref="A85:G85"/>
    <mergeCell ref="H85:BC85"/>
    <mergeCell ref="BD85:BS85"/>
    <mergeCell ref="BT85:CI85"/>
    <mergeCell ref="CJ85:DA85"/>
    <mergeCell ref="A84:G84"/>
    <mergeCell ref="H84:BC84"/>
    <mergeCell ref="BD84:BS84"/>
    <mergeCell ref="BT84:CI84"/>
    <mergeCell ref="CJ84:DA84"/>
    <mergeCell ref="A88:DA88"/>
    <mergeCell ref="A90:G90"/>
    <mergeCell ref="H90:BC90"/>
    <mergeCell ref="BD90:BS90"/>
    <mergeCell ref="BT90:CI90"/>
    <mergeCell ref="CJ90:DA90"/>
    <mergeCell ref="A86:G86"/>
    <mergeCell ref="H86:BC86"/>
    <mergeCell ref="BD86:BS86"/>
    <mergeCell ref="BT86:CI86"/>
    <mergeCell ref="CJ86:DA86"/>
    <mergeCell ref="A92:G92"/>
    <mergeCell ref="H92:BC92"/>
    <mergeCell ref="BD92:BS92"/>
    <mergeCell ref="BT92:CI92"/>
    <mergeCell ref="CJ92:DA92"/>
    <mergeCell ref="A91:G91"/>
    <mergeCell ref="H91:BC91"/>
    <mergeCell ref="BD91:BS91"/>
    <mergeCell ref="BT91:CI91"/>
    <mergeCell ref="CJ91:DA91"/>
    <mergeCell ref="A96:DA96"/>
    <mergeCell ref="A93:G93"/>
    <mergeCell ref="H93:BC93"/>
    <mergeCell ref="BD93:BS93"/>
    <mergeCell ref="BT93:CI93"/>
    <mergeCell ref="CJ93:DA93"/>
    <mergeCell ref="A98:DA98"/>
    <mergeCell ref="A94:G94"/>
    <mergeCell ref="H94:BC94"/>
    <mergeCell ref="BD94:BS94"/>
    <mergeCell ref="BT94:CI94"/>
    <mergeCell ref="CJ94:DA94"/>
    <mergeCell ref="CL100:DA100"/>
    <mergeCell ref="A101:G101"/>
    <mergeCell ref="H101:AO101"/>
    <mergeCell ref="AP101:BE101"/>
    <mergeCell ref="BF101:BU101"/>
    <mergeCell ref="BV101:CK101"/>
    <mergeCell ref="CL101:DA101"/>
    <mergeCell ref="A100:G100"/>
    <mergeCell ref="H100:AO100"/>
    <mergeCell ref="AP100:BE100"/>
    <mergeCell ref="BF100:BU100"/>
    <mergeCell ref="BV100:CK100"/>
    <mergeCell ref="CL102:DA102"/>
    <mergeCell ref="A103:G103"/>
    <mergeCell ref="H103:AO103"/>
    <mergeCell ref="AP103:BE103"/>
    <mergeCell ref="BF103:BU103"/>
    <mergeCell ref="BV103:CK103"/>
    <mergeCell ref="CL103:DA103"/>
    <mergeCell ref="A102:G102"/>
    <mergeCell ref="H102:AO102"/>
    <mergeCell ref="AP102:BE102"/>
    <mergeCell ref="BF102:BU102"/>
    <mergeCell ref="BV102:CK102"/>
    <mergeCell ref="CL107:DA107"/>
    <mergeCell ref="A109:DA109"/>
    <mergeCell ref="A111:G111"/>
    <mergeCell ref="H111:BC111"/>
    <mergeCell ref="BD111:BS111"/>
    <mergeCell ref="BT111:CI111"/>
    <mergeCell ref="CJ111:DA111"/>
    <mergeCell ref="A107:G107"/>
    <mergeCell ref="H107:AO107"/>
    <mergeCell ref="AP107:BE107"/>
    <mergeCell ref="BF107:BU107"/>
    <mergeCell ref="BV107:CK107"/>
    <mergeCell ref="A113:G113"/>
    <mergeCell ref="H113:BC113"/>
    <mergeCell ref="BD113:BS113"/>
    <mergeCell ref="BT113:CI113"/>
    <mergeCell ref="CJ113:DA113"/>
    <mergeCell ref="A112:G112"/>
    <mergeCell ref="H112:BC112"/>
    <mergeCell ref="BD112:BS112"/>
    <mergeCell ref="BT112:CI112"/>
    <mergeCell ref="CJ112:DA112"/>
    <mergeCell ref="A115:G115"/>
    <mergeCell ref="H115:BC115"/>
    <mergeCell ref="BD115:BS115"/>
    <mergeCell ref="BT115:CI115"/>
    <mergeCell ref="CJ115:DA115"/>
    <mergeCell ref="A114:G114"/>
    <mergeCell ref="H114:BC114"/>
    <mergeCell ref="BD114:BS114"/>
    <mergeCell ref="CL121:DA121"/>
    <mergeCell ref="A120:G120"/>
    <mergeCell ref="H120:AO120"/>
    <mergeCell ref="AP120:BE120"/>
    <mergeCell ref="BF120:BU120"/>
    <mergeCell ref="BV120:CK120"/>
    <mergeCell ref="H119:AO119"/>
    <mergeCell ref="AP119:BE119"/>
    <mergeCell ref="BF119:BU119"/>
    <mergeCell ref="BV119:CK119"/>
    <mergeCell ref="BT114:CI114"/>
    <mergeCell ref="CJ114:DA114"/>
    <mergeCell ref="A117:DA117"/>
    <mergeCell ref="A119:G119"/>
    <mergeCell ref="CL119:DA119"/>
    <mergeCell ref="BV121:CK121"/>
    <mergeCell ref="CJ130:DA130"/>
    <mergeCell ref="AP124:BE124"/>
    <mergeCell ref="BF124:BU124"/>
    <mergeCell ref="BV124:CK124"/>
    <mergeCell ref="A131:G131"/>
    <mergeCell ref="H131:BC131"/>
    <mergeCell ref="BD131:BS131"/>
    <mergeCell ref="BT131:CI131"/>
    <mergeCell ref="CJ131:DA131"/>
    <mergeCell ref="A128:DA128"/>
    <mergeCell ref="CL124:DA124"/>
    <mergeCell ref="A126:G126"/>
    <mergeCell ref="H126:AO126"/>
    <mergeCell ref="AP126:BE126"/>
    <mergeCell ref="BF126:BU126"/>
    <mergeCell ref="BV126:CK126"/>
    <mergeCell ref="CL126:DA126"/>
    <mergeCell ref="A124:G124"/>
    <mergeCell ref="H124:AO124"/>
    <mergeCell ref="H133:BC133"/>
    <mergeCell ref="BD133:BS133"/>
    <mergeCell ref="BT133:CI133"/>
    <mergeCell ref="H130:BC130"/>
    <mergeCell ref="BD130:BS130"/>
    <mergeCell ref="BT130:CI130"/>
    <mergeCell ref="A130:G130"/>
    <mergeCell ref="H138:BC138"/>
    <mergeCell ref="BD138:BS138"/>
    <mergeCell ref="BT138:CI138"/>
    <mergeCell ref="CJ134:DA134"/>
    <mergeCell ref="A140:G140"/>
    <mergeCell ref="H140:BC140"/>
    <mergeCell ref="BD140:BS140"/>
    <mergeCell ref="BT140:CI140"/>
    <mergeCell ref="CJ140:DA140"/>
    <mergeCell ref="CJ138:DA138"/>
    <mergeCell ref="CJ133:DA133"/>
    <mergeCell ref="A132:G132"/>
    <mergeCell ref="H132:BC132"/>
    <mergeCell ref="BD132:BS132"/>
    <mergeCell ref="BT132:CI132"/>
    <mergeCell ref="CJ132:DA132"/>
    <mergeCell ref="A139:G139"/>
    <mergeCell ref="H139:BC139"/>
    <mergeCell ref="BD139:BS139"/>
    <mergeCell ref="BT139:CI139"/>
    <mergeCell ref="A134:G134"/>
    <mergeCell ref="H134:BC134"/>
    <mergeCell ref="BD134:BS134"/>
    <mergeCell ref="BT134:CI134"/>
    <mergeCell ref="A136:DA136"/>
    <mergeCell ref="A138:G138"/>
    <mergeCell ref="A133:G133"/>
    <mergeCell ref="CJ139:DA139"/>
    <mergeCell ref="A148:G148"/>
    <mergeCell ref="H148:BC148"/>
    <mergeCell ref="BD148:BS148"/>
    <mergeCell ref="BT148:CI148"/>
    <mergeCell ref="CJ148:DA148"/>
    <mergeCell ref="A147:G147"/>
    <mergeCell ref="H147:BC147"/>
    <mergeCell ref="BD147:BS147"/>
    <mergeCell ref="BT147:CI147"/>
    <mergeCell ref="CJ147:DA147"/>
    <mergeCell ref="A141:G141"/>
    <mergeCell ref="H141:BC141"/>
    <mergeCell ref="BD141:BS141"/>
    <mergeCell ref="BT141:CI141"/>
    <mergeCell ref="CJ141:DA141"/>
    <mergeCell ref="A142:G142"/>
    <mergeCell ref="H142:BC142"/>
    <mergeCell ref="BD142:BS142"/>
    <mergeCell ref="BT142:CI142"/>
    <mergeCell ref="CJ142:DA142"/>
    <mergeCell ref="A143:G143"/>
    <mergeCell ref="H143:BC143"/>
    <mergeCell ref="BD143:BS143"/>
    <mergeCell ref="A160:G160"/>
    <mergeCell ref="AV1:FE1"/>
    <mergeCell ref="A20:DZ20"/>
    <mergeCell ref="A174:G174"/>
    <mergeCell ref="H174:BC174"/>
    <mergeCell ref="BD174:BS174"/>
    <mergeCell ref="BT174:CI174"/>
    <mergeCell ref="CJ174:DA174"/>
    <mergeCell ref="A171:G171"/>
    <mergeCell ref="H171:BC171"/>
    <mergeCell ref="BD171:BS171"/>
    <mergeCell ref="CJ171:DA171"/>
    <mergeCell ref="A170:G170"/>
    <mergeCell ref="H170:BC170"/>
    <mergeCell ref="BD170:BS170"/>
    <mergeCell ref="BT170:CI170"/>
    <mergeCell ref="CJ170:DA170"/>
    <mergeCell ref="A74:G74"/>
    <mergeCell ref="H74:BC74"/>
    <mergeCell ref="BD74:BS74"/>
    <mergeCell ref="BT74:CD74"/>
    <mergeCell ref="CE74:DA74"/>
    <mergeCell ref="A76:G76"/>
    <mergeCell ref="H76:BC76"/>
    <mergeCell ref="A75:G75"/>
    <mergeCell ref="H75:BC75"/>
    <mergeCell ref="BD75:BS75"/>
    <mergeCell ref="BT75:CD75"/>
    <mergeCell ref="CE75:DA75"/>
    <mergeCell ref="CJ169:DA169"/>
    <mergeCell ref="A166:DA166"/>
    <mergeCell ref="A168:G168"/>
    <mergeCell ref="A169:G169"/>
    <mergeCell ref="H169:BC169"/>
    <mergeCell ref="A122:G122"/>
    <mergeCell ref="H122:AO122"/>
    <mergeCell ref="AP122:BE122"/>
    <mergeCell ref="BF122:BU122"/>
    <mergeCell ref="A104:G104"/>
    <mergeCell ref="H104:AO104"/>
    <mergeCell ref="AP104:BE104"/>
    <mergeCell ref="BF104:BU104"/>
    <mergeCell ref="BV104:CK104"/>
    <mergeCell ref="CL104:DA104"/>
    <mergeCell ref="A121:G121"/>
    <mergeCell ref="H121:AO121"/>
    <mergeCell ref="AP121:BE121"/>
    <mergeCell ref="BF121:BU121"/>
    <mergeCell ref="A29:DA29"/>
    <mergeCell ref="A31:F31"/>
    <mergeCell ref="G31:AD31"/>
    <mergeCell ref="AE31:AY31"/>
    <mergeCell ref="CJ34:DA34"/>
    <mergeCell ref="A35:F35"/>
    <mergeCell ref="G35:AD35"/>
    <mergeCell ref="AE35:AY35"/>
    <mergeCell ref="AZ35:BQ35"/>
    <mergeCell ref="BR35:CI35"/>
    <mergeCell ref="CJ35:DA35"/>
    <mergeCell ref="Y17:AN17"/>
    <mergeCell ref="AO17:BE17"/>
    <mergeCell ref="BF17:BW17"/>
    <mergeCell ref="BX17:CP17"/>
    <mergeCell ref="CQ17:DH17"/>
    <mergeCell ref="DI17:DX17"/>
    <mergeCell ref="DY17:EN17"/>
    <mergeCell ref="CJ155:DA155"/>
    <mergeCell ref="H168:BC168"/>
    <mergeCell ref="BT143:CI143"/>
    <mergeCell ref="CJ143:DA143"/>
    <mergeCell ref="CL123:DA123"/>
    <mergeCell ref="AP125:BE125"/>
    <mergeCell ref="BF125:BU125"/>
    <mergeCell ref="BV125:CK125"/>
    <mergeCell ref="CL125:DA125"/>
    <mergeCell ref="BD76:BS76"/>
    <mergeCell ref="BT76:CD76"/>
    <mergeCell ref="CE76:DA76"/>
    <mergeCell ref="CE72:DA72"/>
    <mergeCell ref="CJ67:DA67"/>
    <mergeCell ref="CJ23:DA23"/>
    <mergeCell ref="CJ25:DA25"/>
    <mergeCell ref="CJ24:DA24"/>
    <mergeCell ref="A24:F24"/>
    <mergeCell ref="A25:F25"/>
    <mergeCell ref="G25:AD25"/>
    <mergeCell ref="AE25:BC25"/>
    <mergeCell ref="BD25:BS25"/>
    <mergeCell ref="A18:X18"/>
    <mergeCell ref="Y18:AN18"/>
    <mergeCell ref="AO18:BE18"/>
    <mergeCell ref="BF18:BW18"/>
    <mergeCell ref="G24:AD24"/>
    <mergeCell ref="AE24:BC24"/>
    <mergeCell ref="BD24:BS24"/>
    <mergeCell ref="BT24:CI24"/>
    <mergeCell ref="BT25:CI25"/>
    <mergeCell ref="A23:F23"/>
    <mergeCell ref="G23:AD23"/>
    <mergeCell ref="AE23:BC23"/>
    <mergeCell ref="BD23:BS23"/>
    <mergeCell ref="BT23:CI23"/>
    <mergeCell ref="BX18:CP18"/>
    <mergeCell ref="A105:G105"/>
    <mergeCell ref="H105:AO105"/>
    <mergeCell ref="A125:G125"/>
    <mergeCell ref="H125:AO125"/>
    <mergeCell ref="A172:G172"/>
    <mergeCell ref="H172:BC172"/>
    <mergeCell ref="BD172:BS172"/>
    <mergeCell ref="BT172:CI172"/>
    <mergeCell ref="BD169:BS169"/>
    <mergeCell ref="BT169:CI169"/>
    <mergeCell ref="BT171:CI171"/>
    <mergeCell ref="A163:G163"/>
    <mergeCell ref="A123:G123"/>
    <mergeCell ref="H123:AO123"/>
    <mergeCell ref="AP123:BE123"/>
    <mergeCell ref="BF123:BU123"/>
    <mergeCell ref="BV123:CK123"/>
    <mergeCell ref="A106:G106"/>
    <mergeCell ref="H106:AO106"/>
    <mergeCell ref="A155:G155"/>
    <mergeCell ref="H155:BS155"/>
    <mergeCell ref="BT155:CI155"/>
    <mergeCell ref="BD168:BS168"/>
    <mergeCell ref="BT168:CI168"/>
    <mergeCell ref="CJ172:DA172"/>
    <mergeCell ref="AV2:FE2"/>
    <mergeCell ref="CL120:DA120"/>
    <mergeCell ref="CL105:DA105"/>
    <mergeCell ref="BV122:CK122"/>
    <mergeCell ref="CL122:DA122"/>
    <mergeCell ref="BV106:CK106"/>
    <mergeCell ref="CL106:DA106"/>
    <mergeCell ref="AP106:BE106"/>
    <mergeCell ref="BF106:BU106"/>
    <mergeCell ref="AP105:BE105"/>
    <mergeCell ref="BF105:BU105"/>
    <mergeCell ref="BV105:CK105"/>
    <mergeCell ref="EO18:FE18"/>
    <mergeCell ref="EO16:FE16"/>
    <mergeCell ref="CQ18:DH18"/>
    <mergeCell ref="CQ15:DH15"/>
    <mergeCell ref="DI15:DX15"/>
    <mergeCell ref="DY15:EN15"/>
    <mergeCell ref="EO17:FE17"/>
    <mergeCell ref="DI18:DX18"/>
    <mergeCell ref="CJ66:DA66"/>
    <mergeCell ref="BD26:BS26"/>
    <mergeCell ref="BT26:CI26"/>
    <mergeCell ref="A162:G162"/>
    <mergeCell ref="H161:BS161"/>
    <mergeCell ref="BT161:CI161"/>
    <mergeCell ref="CJ161:DA161"/>
    <mergeCell ref="H160:BS160"/>
    <mergeCell ref="BT160:CI160"/>
    <mergeCell ref="CJ160:DA160"/>
    <mergeCell ref="A145:G145"/>
    <mergeCell ref="H145:BC145"/>
    <mergeCell ref="BD145:BS145"/>
    <mergeCell ref="BT145:CI145"/>
    <mergeCell ref="CJ145:DA145"/>
    <mergeCell ref="A157:G157"/>
    <mergeCell ref="H157:BS157"/>
    <mergeCell ref="BT157:CI157"/>
    <mergeCell ref="CJ157:DA157"/>
    <mergeCell ref="A161:G161"/>
    <mergeCell ref="H162:BS162"/>
    <mergeCell ref="BT162:CI162"/>
    <mergeCell ref="CJ162:DA162"/>
    <mergeCell ref="A146:G146"/>
    <mergeCell ref="H146:BC146"/>
    <mergeCell ref="BD146:BS146"/>
    <mergeCell ref="BT146:CI146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07"/>
  <sheetViews>
    <sheetView topLeftCell="A64" zoomScaleNormal="100" zoomScaleSheetLayoutView="100" workbookViewId="0">
      <selection activeCell="CJ102" sqref="CJ102:DA102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49" t="s">
        <v>134</v>
      </c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</row>
    <row r="3" spans="1:161" s="3" customFormat="1" ht="15.75" x14ac:dyDescent="0.25">
      <c r="A3" s="82" t="s">
        <v>0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  <c r="EP3" s="82"/>
      <c r="EQ3" s="82"/>
      <c r="ER3" s="82"/>
      <c r="ES3" s="82"/>
      <c r="ET3" s="82"/>
      <c r="EU3" s="82"/>
      <c r="EV3" s="82"/>
      <c r="EW3" s="82"/>
      <c r="EX3" s="82"/>
      <c r="EY3" s="82"/>
      <c r="EZ3" s="82"/>
      <c r="FA3" s="82"/>
      <c r="FB3" s="82"/>
      <c r="FC3" s="82"/>
      <c r="FD3" s="82"/>
      <c r="FE3" s="82"/>
    </row>
    <row r="4" spans="1:161" s="2" customFormat="1" ht="15" x14ac:dyDescent="0.25">
      <c r="A4" s="40" t="s">
        <v>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</row>
    <row r="5" spans="1:161" s="2" customFormat="1" ht="15" x14ac:dyDescent="0.25">
      <c r="A5" s="40" t="s">
        <v>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</row>
    <row r="6" spans="1:161" s="5" customFormat="1" ht="13.5" customHeight="1" x14ac:dyDescent="0.2">
      <c r="A6" s="42" t="s">
        <v>4</v>
      </c>
      <c r="B6" s="43"/>
      <c r="C6" s="43"/>
      <c r="D6" s="43"/>
      <c r="E6" s="43"/>
      <c r="F6" s="44"/>
      <c r="G6" s="42" t="s">
        <v>5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4"/>
      <c r="Y6" s="42" t="s">
        <v>6</v>
      </c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4"/>
      <c r="AO6" s="50" t="s">
        <v>7</v>
      </c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2"/>
      <c r="DI6" s="42" t="s">
        <v>8</v>
      </c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4"/>
      <c r="DY6" s="42" t="s">
        <v>103</v>
      </c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4"/>
      <c r="EO6" s="42" t="s">
        <v>9</v>
      </c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4"/>
    </row>
    <row r="7" spans="1:161" s="5" customFormat="1" ht="13.5" customHeight="1" x14ac:dyDescent="0.2">
      <c r="A7" s="83"/>
      <c r="B7" s="84"/>
      <c r="C7" s="84"/>
      <c r="D7" s="84"/>
      <c r="E7" s="84"/>
      <c r="F7" s="85"/>
      <c r="G7" s="83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5"/>
      <c r="Y7" s="83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5"/>
      <c r="AO7" s="42" t="s">
        <v>10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4"/>
      <c r="BF7" s="50" t="s">
        <v>11</v>
      </c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2"/>
      <c r="DI7" s="83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5"/>
      <c r="DY7" s="83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84"/>
      <c r="EL7" s="84"/>
      <c r="EM7" s="84"/>
      <c r="EN7" s="85"/>
      <c r="EO7" s="83"/>
      <c r="EP7" s="84"/>
      <c r="EQ7" s="84"/>
      <c r="ER7" s="84"/>
      <c r="ES7" s="84"/>
      <c r="ET7" s="84"/>
      <c r="EU7" s="84"/>
      <c r="EV7" s="84"/>
      <c r="EW7" s="84"/>
      <c r="EX7" s="84"/>
      <c r="EY7" s="84"/>
      <c r="EZ7" s="84"/>
      <c r="FA7" s="84"/>
      <c r="FB7" s="84"/>
      <c r="FC7" s="84"/>
      <c r="FD7" s="84"/>
      <c r="FE7" s="85"/>
    </row>
    <row r="8" spans="1:161" s="5" customFormat="1" ht="39.75" customHeight="1" x14ac:dyDescent="0.2">
      <c r="A8" s="86"/>
      <c r="B8" s="87"/>
      <c r="C8" s="87"/>
      <c r="D8" s="87"/>
      <c r="E8" s="87"/>
      <c r="F8" s="88"/>
      <c r="G8" s="86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8"/>
      <c r="Y8" s="86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8"/>
      <c r="AO8" s="86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8"/>
      <c r="BF8" s="89" t="s">
        <v>12</v>
      </c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 t="s">
        <v>13</v>
      </c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 t="s">
        <v>14</v>
      </c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6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8"/>
      <c r="DY8" s="86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8"/>
      <c r="EO8" s="86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8"/>
    </row>
    <row r="9" spans="1:161" s="6" customFormat="1" x14ac:dyDescent="0.2">
      <c r="A9" s="41">
        <v>1</v>
      </c>
      <c r="B9" s="41"/>
      <c r="C9" s="41"/>
      <c r="D9" s="41"/>
      <c r="E9" s="41"/>
      <c r="F9" s="41"/>
      <c r="G9" s="41">
        <v>2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>
        <v>3</v>
      </c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>
        <v>4</v>
      </c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>
        <v>5</v>
      </c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>
        <v>6</v>
      </c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>
        <v>7</v>
      </c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>
        <v>8</v>
      </c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>
        <v>9</v>
      </c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>
        <v>10</v>
      </c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</row>
    <row r="10" spans="1:161" s="7" customFormat="1" ht="15" customHeight="1" x14ac:dyDescent="0.2">
      <c r="A10" s="90" t="s">
        <v>104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2"/>
    </row>
    <row r="11" spans="1:161" s="7" customFormat="1" ht="15" customHeight="1" x14ac:dyDescent="0.2">
      <c r="A11" s="33" t="s">
        <v>17</v>
      </c>
      <c r="B11" s="33"/>
      <c r="C11" s="33"/>
      <c r="D11" s="33"/>
      <c r="E11" s="33"/>
      <c r="F11" s="33"/>
      <c r="G11" s="39" t="s">
        <v>20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</row>
    <row r="12" spans="1:161" s="7" customFormat="1" ht="15" customHeight="1" x14ac:dyDescent="0.2">
      <c r="A12" s="33" t="s">
        <v>18</v>
      </c>
      <c r="B12" s="33"/>
      <c r="C12" s="33"/>
      <c r="D12" s="33"/>
      <c r="E12" s="33"/>
      <c r="F12" s="33"/>
      <c r="G12" s="39" t="s">
        <v>21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7">
        <v>2.5</v>
      </c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>
        <f>BF12+CQ12</f>
        <v>11398</v>
      </c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>
        <v>6625</v>
      </c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>
        <v>4773</v>
      </c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>
        <v>1.7</v>
      </c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8">
        <f>AO12*Y12*DY12*12</f>
        <v>581298</v>
      </c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</row>
    <row r="13" spans="1:161" s="7" customFormat="1" ht="27.75" customHeight="1" x14ac:dyDescent="0.2">
      <c r="A13" s="33" t="s">
        <v>19</v>
      </c>
      <c r="B13" s="33"/>
      <c r="C13" s="33"/>
      <c r="D13" s="33"/>
      <c r="E13" s="33"/>
      <c r="F13" s="33"/>
      <c r="G13" s="39" t="s">
        <v>22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7">
        <v>1.5</v>
      </c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>
        <f>BF13+CQ13</f>
        <v>22432</v>
      </c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>
        <v>8630</v>
      </c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>
        <v>13802</v>
      </c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>
        <v>1.7</v>
      </c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8">
        <f>AO13*Y13*DY13*12-17.2</f>
        <v>686402</v>
      </c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</row>
    <row r="14" spans="1:161" s="7" customFormat="1" ht="24" customHeight="1" x14ac:dyDescent="0.2">
      <c r="A14" s="33" t="s">
        <v>23</v>
      </c>
      <c r="B14" s="33"/>
      <c r="C14" s="33"/>
      <c r="D14" s="33"/>
      <c r="E14" s="33"/>
      <c r="F14" s="33"/>
      <c r="G14" s="39" t="s">
        <v>24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</row>
    <row r="15" spans="1:161" s="7" customFormat="1" ht="15" customHeight="1" x14ac:dyDescent="0.2">
      <c r="A15" s="45" t="s">
        <v>106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7"/>
      <c r="Y15" s="37" t="s">
        <v>16</v>
      </c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 t="s">
        <v>16</v>
      </c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 t="s">
        <v>16</v>
      </c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 t="s">
        <v>16</v>
      </c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 t="s">
        <v>16</v>
      </c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 t="s">
        <v>16</v>
      </c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8">
        <f>EO12+EO13+EO14</f>
        <v>1267700</v>
      </c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</row>
    <row r="16" spans="1:161" s="7" customFormat="1" ht="15" customHeight="1" x14ac:dyDescent="0.2">
      <c r="A16" s="90" t="s">
        <v>105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1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1"/>
      <c r="DH16" s="91"/>
      <c r="DI16" s="91"/>
      <c r="DJ16" s="91"/>
      <c r="DK16" s="91"/>
      <c r="DL16" s="91"/>
      <c r="DM16" s="91"/>
      <c r="DN16" s="91"/>
      <c r="DO16" s="91"/>
      <c r="DP16" s="91"/>
      <c r="DQ16" s="91"/>
      <c r="DR16" s="91"/>
      <c r="DS16" s="91"/>
      <c r="DT16" s="91"/>
      <c r="DU16" s="91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2"/>
    </row>
    <row r="17" spans="1:161" s="7" customFormat="1" ht="15" customHeight="1" x14ac:dyDescent="0.2">
      <c r="A17" s="33" t="s">
        <v>17</v>
      </c>
      <c r="B17" s="33"/>
      <c r="C17" s="33"/>
      <c r="D17" s="33"/>
      <c r="E17" s="33"/>
      <c r="F17" s="33"/>
      <c r="G17" s="39" t="s">
        <v>20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7">
        <v>3</v>
      </c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>
        <f>BF17+CQ17</f>
        <v>24519</v>
      </c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>
        <v>16735</v>
      </c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>
        <v>7784</v>
      </c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>
        <v>1.7</v>
      </c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8">
        <f>AO17*Y17*DY17*12-36.4</f>
        <v>1500526.4</v>
      </c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</row>
    <row r="18" spans="1:161" s="7" customFormat="1" ht="15" customHeight="1" x14ac:dyDescent="0.2">
      <c r="A18" s="33" t="s">
        <v>18</v>
      </c>
      <c r="B18" s="33"/>
      <c r="C18" s="33"/>
      <c r="D18" s="33"/>
      <c r="E18" s="33"/>
      <c r="F18" s="33"/>
      <c r="G18" s="39" t="s">
        <v>21</v>
      </c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7">
        <v>2</v>
      </c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>
        <f>BF18+CQ18</f>
        <v>13890</v>
      </c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>
        <v>8263</v>
      </c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>
        <v>5627</v>
      </c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>
        <v>1.7</v>
      </c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8">
        <f>AO18*Y18*DY18*12</f>
        <v>566712</v>
      </c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</row>
    <row r="19" spans="1:161" s="7" customFormat="1" ht="27.75" customHeight="1" x14ac:dyDescent="0.2">
      <c r="A19" s="33" t="s">
        <v>19</v>
      </c>
      <c r="B19" s="33"/>
      <c r="C19" s="33"/>
      <c r="D19" s="33"/>
      <c r="E19" s="33"/>
      <c r="F19" s="33"/>
      <c r="G19" s="39" t="s">
        <v>22</v>
      </c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7">
        <v>12</v>
      </c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>
        <f>BF19+BX19+CQ19</f>
        <v>23047</v>
      </c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>
        <v>11257</v>
      </c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>
        <v>1896</v>
      </c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>
        <v>9894</v>
      </c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>
        <v>20</v>
      </c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>
        <v>1.7</v>
      </c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8">
        <f>Y19*AO19*12*1.7</f>
        <v>5641905.5999999996</v>
      </c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</row>
    <row r="20" spans="1:161" s="7" customFormat="1" ht="24" customHeight="1" x14ac:dyDescent="0.2">
      <c r="A20" s="33" t="s">
        <v>23</v>
      </c>
      <c r="B20" s="33"/>
      <c r="C20" s="33"/>
      <c r="D20" s="33"/>
      <c r="E20" s="33"/>
      <c r="F20" s="33"/>
      <c r="G20" s="39" t="s">
        <v>24</v>
      </c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7">
        <v>1</v>
      </c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>
        <f>BF20+CQ20</f>
        <v>13890</v>
      </c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>
        <v>8212</v>
      </c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>
        <v>5678</v>
      </c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>
        <v>1.7</v>
      </c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8">
        <f>AO20*DY20*12</f>
        <v>283356</v>
      </c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</row>
    <row r="21" spans="1:161" s="7" customFormat="1" ht="15" customHeight="1" x14ac:dyDescent="0.2">
      <c r="A21" s="45" t="s">
        <v>107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7"/>
      <c r="Y21" s="37" t="s">
        <v>16</v>
      </c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 t="s">
        <v>16</v>
      </c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 t="s">
        <v>16</v>
      </c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 t="s">
        <v>16</v>
      </c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 t="s">
        <v>16</v>
      </c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 t="s">
        <v>16</v>
      </c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8">
        <f>EO17+EO18+EO19+EO20</f>
        <v>7992500</v>
      </c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</row>
    <row r="22" spans="1:161" s="7" customFormat="1" ht="15" customHeight="1" x14ac:dyDescent="0.2">
      <c r="A22" s="45" t="s">
        <v>108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7"/>
      <c r="Y22" s="37" t="s">
        <v>16</v>
      </c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 t="s">
        <v>16</v>
      </c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 t="s">
        <v>16</v>
      </c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 t="s">
        <v>16</v>
      </c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 t="s">
        <v>16</v>
      </c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 t="s">
        <v>16</v>
      </c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8">
        <f>EO21+EO15</f>
        <v>9260200</v>
      </c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</row>
    <row r="24" spans="1:161" s="4" customFormat="1" ht="14.25" x14ac:dyDescent="0.2">
      <c r="A24" s="40" t="s">
        <v>25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40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</row>
    <row r="25" spans="1:161" s="2" customFormat="1" ht="10.5" customHeight="1" x14ac:dyDescent="0.25"/>
    <row r="26" spans="1:161" s="5" customFormat="1" ht="45" customHeight="1" x14ac:dyDescent="0.2">
      <c r="A26" s="42" t="s">
        <v>4</v>
      </c>
      <c r="B26" s="43"/>
      <c r="C26" s="43"/>
      <c r="D26" s="43"/>
      <c r="E26" s="43"/>
      <c r="F26" s="44"/>
      <c r="G26" s="42" t="s">
        <v>26</v>
      </c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4"/>
      <c r="AE26" s="42" t="s">
        <v>27</v>
      </c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4"/>
      <c r="BD26" s="42" t="s">
        <v>28</v>
      </c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4"/>
      <c r="BT26" s="42" t="s">
        <v>29</v>
      </c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4"/>
      <c r="CJ26" s="42" t="s">
        <v>30</v>
      </c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4"/>
    </row>
    <row r="27" spans="1:161" s="6" customFormat="1" x14ac:dyDescent="0.2">
      <c r="A27" s="41">
        <v>1</v>
      </c>
      <c r="B27" s="41"/>
      <c r="C27" s="41"/>
      <c r="D27" s="41"/>
      <c r="E27" s="41"/>
      <c r="F27" s="41"/>
      <c r="G27" s="41">
        <v>2</v>
      </c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>
        <v>3</v>
      </c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>
        <v>4</v>
      </c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>
        <v>5</v>
      </c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>
        <v>6</v>
      </c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</row>
    <row r="28" spans="1:161" s="7" customFormat="1" ht="15" customHeight="1" x14ac:dyDescent="0.2">
      <c r="A28" s="33" t="s">
        <v>17</v>
      </c>
      <c r="B28" s="33"/>
      <c r="C28" s="33"/>
      <c r="D28" s="33"/>
      <c r="E28" s="33"/>
      <c r="F28" s="33"/>
      <c r="G28" s="39" t="s">
        <v>109</v>
      </c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7">
        <v>1250</v>
      </c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>
        <v>2</v>
      </c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8">
        <v>2000</v>
      </c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</row>
    <row r="29" spans="1:161" s="7" customFormat="1" ht="15" customHeight="1" x14ac:dyDescent="0.2">
      <c r="A29" s="33" t="s">
        <v>18</v>
      </c>
      <c r="B29" s="33"/>
      <c r="C29" s="33"/>
      <c r="D29" s="33"/>
      <c r="E29" s="33"/>
      <c r="F29" s="33"/>
      <c r="G29" s="39" t="s">
        <v>111</v>
      </c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</row>
    <row r="30" spans="1:161" s="7" customFormat="1" ht="15" customHeight="1" x14ac:dyDescent="0.2">
      <c r="A30" s="33" t="s">
        <v>19</v>
      </c>
      <c r="B30" s="33"/>
      <c r="C30" s="33"/>
      <c r="D30" s="33"/>
      <c r="E30" s="33"/>
      <c r="F30" s="33"/>
      <c r="G30" s="39" t="s">
        <v>110</v>
      </c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7">
        <v>1500</v>
      </c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>
        <v>2</v>
      </c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8">
        <v>3000</v>
      </c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</row>
    <row r="31" spans="1:161" s="7" customFormat="1" ht="15" customHeight="1" x14ac:dyDescent="0.2">
      <c r="A31" s="33"/>
      <c r="B31" s="33"/>
      <c r="C31" s="33"/>
      <c r="D31" s="33"/>
      <c r="E31" s="33"/>
      <c r="F31" s="33"/>
      <c r="G31" s="46" t="s">
        <v>15</v>
      </c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7"/>
      <c r="AE31" s="37" t="s">
        <v>16</v>
      </c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 t="s">
        <v>16</v>
      </c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 t="s">
        <v>16</v>
      </c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8">
        <f>CJ28+CJ30</f>
        <v>5000</v>
      </c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</row>
    <row r="32" spans="1:161" s="2" customFormat="1" ht="12" customHeight="1" x14ac:dyDescent="0.25"/>
    <row r="33" spans="1:105" s="4" customFormat="1" ht="14.25" x14ac:dyDescent="0.2">
      <c r="A33" s="40" t="s">
        <v>31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</row>
    <row r="34" spans="1:105" s="2" customFormat="1" ht="10.5" customHeight="1" x14ac:dyDescent="0.25"/>
    <row r="35" spans="1:105" s="5" customFormat="1" ht="55.5" customHeight="1" x14ac:dyDescent="0.2">
      <c r="A35" s="42" t="s">
        <v>4</v>
      </c>
      <c r="B35" s="43"/>
      <c r="C35" s="43"/>
      <c r="D35" s="43"/>
      <c r="E35" s="43"/>
      <c r="F35" s="44"/>
      <c r="G35" s="42" t="s">
        <v>26</v>
      </c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4"/>
      <c r="AE35" s="42" t="s">
        <v>32</v>
      </c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4"/>
      <c r="AZ35" s="42" t="s">
        <v>33</v>
      </c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4"/>
      <c r="BR35" s="42" t="s">
        <v>34</v>
      </c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4"/>
      <c r="CJ35" s="42" t="s">
        <v>30</v>
      </c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4"/>
    </row>
    <row r="36" spans="1:105" s="6" customFormat="1" x14ac:dyDescent="0.2">
      <c r="A36" s="41">
        <v>1</v>
      </c>
      <c r="B36" s="41"/>
      <c r="C36" s="41"/>
      <c r="D36" s="41"/>
      <c r="E36" s="41"/>
      <c r="F36" s="41"/>
      <c r="G36" s="41">
        <v>2</v>
      </c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>
        <v>3</v>
      </c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>
        <v>4</v>
      </c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>
        <v>5</v>
      </c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>
        <v>6</v>
      </c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</row>
    <row r="37" spans="1:105" s="7" customFormat="1" ht="15" customHeight="1" x14ac:dyDescent="0.2">
      <c r="A37" s="33"/>
      <c r="B37" s="33"/>
      <c r="C37" s="33"/>
      <c r="D37" s="33"/>
      <c r="E37" s="33"/>
      <c r="F37" s="33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</row>
    <row r="38" spans="1:105" s="7" customFormat="1" ht="15" customHeight="1" x14ac:dyDescent="0.2">
      <c r="A38" s="33"/>
      <c r="B38" s="33"/>
      <c r="C38" s="33"/>
      <c r="D38" s="33"/>
      <c r="E38" s="33"/>
      <c r="F38" s="33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</row>
    <row r="39" spans="1:105" s="7" customFormat="1" ht="15" customHeight="1" x14ac:dyDescent="0.2">
      <c r="A39" s="33"/>
      <c r="B39" s="33"/>
      <c r="C39" s="33"/>
      <c r="D39" s="33"/>
      <c r="E39" s="33"/>
      <c r="F39" s="33"/>
      <c r="G39" s="46" t="s">
        <v>15</v>
      </c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7"/>
      <c r="AE39" s="37" t="s">
        <v>16</v>
      </c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 t="s">
        <v>16</v>
      </c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 t="s">
        <v>16</v>
      </c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</row>
    <row r="40" spans="1:105" s="7" customFormat="1" ht="15" customHeight="1" x14ac:dyDescent="0.2">
      <c r="A40" s="15"/>
      <c r="B40" s="15"/>
      <c r="C40" s="15"/>
      <c r="D40" s="15"/>
      <c r="E40" s="15"/>
      <c r="F40" s="15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</row>
    <row r="41" spans="1:105" s="7" customFormat="1" ht="171.75" customHeight="1" x14ac:dyDescent="0.2">
      <c r="A41" s="15"/>
      <c r="B41" s="15"/>
      <c r="C41" s="15"/>
      <c r="D41" s="15"/>
      <c r="E41" s="15"/>
      <c r="F41" s="15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</row>
    <row r="42" spans="1:105" s="2" customFormat="1" ht="89.25" customHeight="1" x14ac:dyDescent="0.25"/>
    <row r="43" spans="1:105" s="4" customFormat="1" ht="41.25" customHeight="1" x14ac:dyDescent="0.2">
      <c r="A43" s="48" t="s">
        <v>35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</row>
    <row r="44" spans="1:105" s="2" customFormat="1" ht="10.5" customHeight="1" x14ac:dyDescent="0.25"/>
    <row r="45" spans="1:105" s="2" customFormat="1" ht="55.5" customHeight="1" x14ac:dyDescent="0.25">
      <c r="A45" s="42" t="s">
        <v>4</v>
      </c>
      <c r="B45" s="43"/>
      <c r="C45" s="43"/>
      <c r="D45" s="43"/>
      <c r="E45" s="43"/>
      <c r="F45" s="44"/>
      <c r="G45" s="42" t="s">
        <v>36</v>
      </c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4"/>
      <c r="BW45" s="42" t="s">
        <v>37</v>
      </c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4"/>
      <c r="CM45" s="42" t="s">
        <v>38</v>
      </c>
      <c r="CN45" s="51"/>
      <c r="CO45" s="51"/>
      <c r="CP45" s="51"/>
      <c r="CQ45" s="51"/>
      <c r="CR45" s="51"/>
      <c r="CS45" s="51"/>
      <c r="CT45" s="51"/>
      <c r="CU45" s="51"/>
      <c r="CV45" s="51"/>
      <c r="CW45" s="51"/>
      <c r="CX45" s="51"/>
      <c r="CY45" s="51"/>
      <c r="CZ45" s="51"/>
      <c r="DA45" s="52"/>
    </row>
    <row r="46" spans="1:105" x14ac:dyDescent="0.2">
      <c r="A46" s="41">
        <v>1</v>
      </c>
      <c r="B46" s="41"/>
      <c r="C46" s="41"/>
      <c r="D46" s="41"/>
      <c r="E46" s="41"/>
      <c r="F46" s="41"/>
      <c r="G46" s="41">
        <v>2</v>
      </c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>
        <v>3</v>
      </c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>
        <v>4</v>
      </c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</row>
    <row r="47" spans="1:105" s="2" customFormat="1" ht="21.75" customHeight="1" x14ac:dyDescent="0.25">
      <c r="A47" s="33" t="s">
        <v>17</v>
      </c>
      <c r="B47" s="33"/>
      <c r="C47" s="33"/>
      <c r="D47" s="33"/>
      <c r="E47" s="33"/>
      <c r="F47" s="33"/>
      <c r="G47" s="9"/>
      <c r="H47" s="35" t="s">
        <v>39</v>
      </c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6"/>
      <c r="BW47" s="37" t="s">
        <v>16</v>
      </c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8">
        <f>CM48</f>
        <v>2037310</v>
      </c>
      <c r="CN47" s="38"/>
      <c r="CO47" s="38"/>
      <c r="CP47" s="38"/>
      <c r="CQ47" s="38"/>
      <c r="CR47" s="38"/>
      <c r="CS47" s="38"/>
      <c r="CT47" s="38"/>
      <c r="CU47" s="38"/>
      <c r="CV47" s="38"/>
      <c r="CW47" s="38"/>
      <c r="CX47" s="38"/>
      <c r="CY47" s="38"/>
      <c r="CZ47" s="38"/>
      <c r="DA47" s="38"/>
    </row>
    <row r="48" spans="1:105" x14ac:dyDescent="0.2">
      <c r="A48" s="60" t="s">
        <v>40</v>
      </c>
      <c r="B48" s="61"/>
      <c r="C48" s="61"/>
      <c r="D48" s="61"/>
      <c r="E48" s="61"/>
      <c r="F48" s="62"/>
      <c r="G48" s="10"/>
      <c r="H48" s="66" t="s">
        <v>11</v>
      </c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Q48" s="66"/>
      <c r="BR48" s="66"/>
      <c r="BS48" s="66"/>
      <c r="BT48" s="66"/>
      <c r="BU48" s="66"/>
      <c r="BV48" s="67"/>
      <c r="BW48" s="68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CJ48" s="69"/>
      <c r="CK48" s="69"/>
      <c r="CL48" s="70"/>
      <c r="CM48" s="74">
        <v>2037310</v>
      </c>
      <c r="CN48" s="75"/>
      <c r="CO48" s="75"/>
      <c r="CP48" s="75"/>
      <c r="CQ48" s="75"/>
      <c r="CR48" s="75"/>
      <c r="CS48" s="75"/>
      <c r="CT48" s="75"/>
      <c r="CU48" s="75"/>
      <c r="CV48" s="75"/>
      <c r="CW48" s="75"/>
      <c r="CX48" s="75"/>
      <c r="CY48" s="75"/>
      <c r="CZ48" s="75"/>
      <c r="DA48" s="76"/>
    </row>
    <row r="49" spans="1:105" x14ac:dyDescent="0.2">
      <c r="A49" s="63"/>
      <c r="B49" s="64"/>
      <c r="C49" s="64"/>
      <c r="D49" s="64"/>
      <c r="E49" s="64"/>
      <c r="F49" s="65"/>
      <c r="G49" s="11"/>
      <c r="H49" s="80" t="s">
        <v>41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1"/>
      <c r="BW49" s="71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3"/>
      <c r="CM49" s="77"/>
      <c r="CN49" s="78"/>
      <c r="CO49" s="78"/>
      <c r="CP49" s="78"/>
      <c r="CQ49" s="78"/>
      <c r="CR49" s="78"/>
      <c r="CS49" s="78"/>
      <c r="CT49" s="78"/>
      <c r="CU49" s="78"/>
      <c r="CV49" s="78"/>
      <c r="CW49" s="78"/>
      <c r="CX49" s="78"/>
      <c r="CY49" s="78"/>
      <c r="CZ49" s="78"/>
      <c r="DA49" s="79"/>
    </row>
    <row r="50" spans="1:105" ht="13.5" customHeight="1" x14ac:dyDescent="0.2">
      <c r="A50" s="33" t="s">
        <v>42</v>
      </c>
      <c r="B50" s="33"/>
      <c r="C50" s="33"/>
      <c r="D50" s="33"/>
      <c r="E50" s="33"/>
      <c r="F50" s="33"/>
      <c r="G50" s="9"/>
      <c r="H50" s="58" t="s">
        <v>43</v>
      </c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9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8"/>
      <c r="CN50" s="38"/>
      <c r="CO50" s="38"/>
      <c r="CP50" s="38"/>
      <c r="CQ50" s="38"/>
      <c r="CR50" s="38"/>
      <c r="CS50" s="38"/>
      <c r="CT50" s="38"/>
      <c r="CU50" s="38"/>
      <c r="CV50" s="38"/>
      <c r="CW50" s="38"/>
      <c r="CX50" s="38"/>
      <c r="CY50" s="38"/>
      <c r="CZ50" s="38"/>
      <c r="DA50" s="38"/>
    </row>
    <row r="51" spans="1:105" ht="26.25" customHeight="1" x14ac:dyDescent="0.2">
      <c r="A51" s="33" t="s">
        <v>44</v>
      </c>
      <c r="B51" s="33"/>
      <c r="C51" s="33"/>
      <c r="D51" s="33"/>
      <c r="E51" s="33"/>
      <c r="F51" s="33"/>
      <c r="G51" s="9"/>
      <c r="H51" s="58" t="s">
        <v>45</v>
      </c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9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8"/>
      <c r="CN51" s="38"/>
      <c r="CO51" s="38"/>
      <c r="CP51" s="38"/>
      <c r="CQ51" s="38"/>
      <c r="CR51" s="38"/>
      <c r="CS51" s="38"/>
      <c r="CT51" s="38"/>
      <c r="CU51" s="38"/>
      <c r="CV51" s="38"/>
      <c r="CW51" s="38"/>
      <c r="CX51" s="38"/>
      <c r="CY51" s="38"/>
      <c r="CZ51" s="38"/>
      <c r="DA51" s="38"/>
    </row>
    <row r="52" spans="1:105" ht="26.25" customHeight="1" x14ac:dyDescent="0.2">
      <c r="A52" s="33" t="s">
        <v>18</v>
      </c>
      <c r="B52" s="33"/>
      <c r="C52" s="33"/>
      <c r="D52" s="33"/>
      <c r="E52" s="33"/>
      <c r="F52" s="33"/>
      <c r="G52" s="9"/>
      <c r="H52" s="35" t="s">
        <v>46</v>
      </c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6"/>
      <c r="BW52" s="37" t="s">
        <v>16</v>
      </c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8">
        <f>CM53+CM56</f>
        <v>287020</v>
      </c>
      <c r="CN52" s="38"/>
      <c r="CO52" s="38"/>
      <c r="CP52" s="38"/>
      <c r="CQ52" s="38"/>
      <c r="CR52" s="38"/>
      <c r="CS52" s="38"/>
      <c r="CT52" s="38"/>
      <c r="CU52" s="38"/>
      <c r="CV52" s="38"/>
      <c r="CW52" s="38"/>
      <c r="CX52" s="38"/>
      <c r="CY52" s="38"/>
      <c r="CZ52" s="38"/>
      <c r="DA52" s="38"/>
    </row>
    <row r="53" spans="1:105" x14ac:dyDescent="0.2">
      <c r="A53" s="60" t="s">
        <v>47</v>
      </c>
      <c r="B53" s="61"/>
      <c r="C53" s="61"/>
      <c r="D53" s="61"/>
      <c r="E53" s="61"/>
      <c r="F53" s="62"/>
      <c r="G53" s="10"/>
      <c r="H53" s="66" t="s">
        <v>11</v>
      </c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/>
      <c r="BH53" s="66"/>
      <c r="BI53" s="66"/>
      <c r="BJ53" s="66"/>
      <c r="BK53" s="66"/>
      <c r="BL53" s="66"/>
      <c r="BM53" s="66"/>
      <c r="BN53" s="66"/>
      <c r="BO53" s="66"/>
      <c r="BP53" s="66"/>
      <c r="BQ53" s="66"/>
      <c r="BR53" s="66"/>
      <c r="BS53" s="66"/>
      <c r="BT53" s="66"/>
      <c r="BU53" s="66"/>
      <c r="BV53" s="67"/>
      <c r="BW53" s="68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70"/>
      <c r="CM53" s="74">
        <v>268500</v>
      </c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76"/>
    </row>
    <row r="54" spans="1:105" ht="25.5" customHeight="1" x14ac:dyDescent="0.2">
      <c r="A54" s="63"/>
      <c r="B54" s="64"/>
      <c r="C54" s="64"/>
      <c r="D54" s="64"/>
      <c r="E54" s="64"/>
      <c r="F54" s="65"/>
      <c r="G54" s="11"/>
      <c r="H54" s="80" t="s">
        <v>48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0"/>
      <c r="BS54" s="80"/>
      <c r="BT54" s="80"/>
      <c r="BU54" s="80"/>
      <c r="BV54" s="81"/>
      <c r="BW54" s="71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3"/>
      <c r="CM54" s="77"/>
      <c r="CN54" s="78"/>
      <c r="CO54" s="78"/>
      <c r="CP54" s="78"/>
      <c r="CQ54" s="78"/>
      <c r="CR54" s="78"/>
      <c r="CS54" s="78"/>
      <c r="CT54" s="78"/>
      <c r="CU54" s="78"/>
      <c r="CV54" s="78"/>
      <c r="CW54" s="78"/>
      <c r="CX54" s="78"/>
      <c r="CY54" s="78"/>
      <c r="CZ54" s="78"/>
      <c r="DA54" s="79"/>
    </row>
    <row r="55" spans="1:105" ht="26.25" customHeight="1" x14ac:dyDescent="0.2">
      <c r="A55" s="33" t="s">
        <v>49</v>
      </c>
      <c r="B55" s="33"/>
      <c r="C55" s="33"/>
      <c r="D55" s="33"/>
      <c r="E55" s="33"/>
      <c r="F55" s="33"/>
      <c r="G55" s="9"/>
      <c r="H55" s="58" t="s">
        <v>50</v>
      </c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9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8"/>
      <c r="CN55" s="38"/>
      <c r="CO55" s="38"/>
      <c r="CP55" s="38"/>
      <c r="CQ55" s="38"/>
      <c r="CR55" s="38"/>
      <c r="CS55" s="38"/>
      <c r="CT55" s="38"/>
      <c r="CU55" s="38"/>
      <c r="CV55" s="38"/>
      <c r="CW55" s="38"/>
      <c r="CX55" s="38"/>
      <c r="CY55" s="38"/>
      <c r="CZ55" s="38"/>
      <c r="DA55" s="38"/>
    </row>
    <row r="56" spans="1:105" ht="27" customHeight="1" x14ac:dyDescent="0.2">
      <c r="A56" s="33" t="s">
        <v>51</v>
      </c>
      <c r="B56" s="33"/>
      <c r="C56" s="33"/>
      <c r="D56" s="33"/>
      <c r="E56" s="33"/>
      <c r="F56" s="33"/>
      <c r="G56" s="9"/>
      <c r="H56" s="58" t="s">
        <v>52</v>
      </c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9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8">
        <v>18520</v>
      </c>
      <c r="CN56" s="38"/>
      <c r="CO56" s="38"/>
      <c r="CP56" s="38"/>
      <c r="CQ56" s="38"/>
      <c r="CR56" s="38"/>
      <c r="CS56" s="38"/>
      <c r="CT56" s="38"/>
      <c r="CU56" s="38"/>
      <c r="CV56" s="38"/>
      <c r="CW56" s="38"/>
      <c r="CX56" s="38"/>
      <c r="CY56" s="38"/>
      <c r="CZ56" s="38"/>
      <c r="DA56" s="38"/>
    </row>
    <row r="57" spans="1:105" ht="27" customHeight="1" x14ac:dyDescent="0.2">
      <c r="A57" s="33" t="s">
        <v>53</v>
      </c>
      <c r="B57" s="33"/>
      <c r="C57" s="33"/>
      <c r="D57" s="33"/>
      <c r="E57" s="33"/>
      <c r="F57" s="33"/>
      <c r="G57" s="9"/>
      <c r="H57" s="58" t="s">
        <v>54</v>
      </c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9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8"/>
      <c r="CN57" s="38"/>
      <c r="CO57" s="38"/>
      <c r="CP57" s="38"/>
      <c r="CQ57" s="38"/>
      <c r="CR57" s="38"/>
      <c r="CS57" s="38"/>
      <c r="CT57" s="38"/>
      <c r="CU57" s="38"/>
      <c r="CV57" s="38"/>
      <c r="CW57" s="38"/>
      <c r="CX57" s="38"/>
      <c r="CY57" s="38"/>
      <c r="CZ57" s="38"/>
      <c r="DA57" s="38"/>
    </row>
    <row r="58" spans="1:105" ht="27" customHeight="1" x14ac:dyDescent="0.2">
      <c r="A58" s="33" t="s">
        <v>55</v>
      </c>
      <c r="B58" s="33"/>
      <c r="C58" s="33"/>
      <c r="D58" s="33"/>
      <c r="E58" s="33"/>
      <c r="F58" s="33"/>
      <c r="G58" s="9"/>
      <c r="H58" s="58" t="s">
        <v>54</v>
      </c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9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8"/>
      <c r="CN58" s="38"/>
      <c r="CO58" s="38"/>
      <c r="CP58" s="38"/>
      <c r="CQ58" s="38"/>
      <c r="CR58" s="38"/>
      <c r="CS58" s="38"/>
      <c r="CT58" s="38"/>
      <c r="CU58" s="38"/>
      <c r="CV58" s="38"/>
      <c r="CW58" s="38"/>
      <c r="CX58" s="38"/>
      <c r="CY58" s="38"/>
      <c r="CZ58" s="38"/>
      <c r="DA58" s="38"/>
    </row>
    <row r="59" spans="1:105" ht="26.25" customHeight="1" x14ac:dyDescent="0.2">
      <c r="A59" s="33" t="s">
        <v>19</v>
      </c>
      <c r="B59" s="33"/>
      <c r="C59" s="33"/>
      <c r="D59" s="33"/>
      <c r="E59" s="33"/>
      <c r="F59" s="33"/>
      <c r="G59" s="9"/>
      <c r="H59" s="35" t="s">
        <v>56</v>
      </c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6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8">
        <v>472270</v>
      </c>
      <c r="CN59" s="38"/>
      <c r="CO59" s="38"/>
      <c r="CP59" s="38"/>
      <c r="CQ59" s="38"/>
      <c r="CR59" s="38"/>
      <c r="CS59" s="38"/>
      <c r="CT59" s="38"/>
      <c r="CU59" s="38"/>
      <c r="CV59" s="38"/>
      <c r="CW59" s="38"/>
      <c r="CX59" s="38"/>
      <c r="CY59" s="38"/>
      <c r="CZ59" s="38"/>
      <c r="DA59" s="38"/>
    </row>
    <row r="60" spans="1:105" ht="13.5" customHeight="1" x14ac:dyDescent="0.2">
      <c r="A60" s="33"/>
      <c r="B60" s="33"/>
      <c r="C60" s="33"/>
      <c r="D60" s="33"/>
      <c r="E60" s="33"/>
      <c r="F60" s="33"/>
      <c r="G60" s="45" t="s">
        <v>15</v>
      </c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6"/>
      <c r="BF60" s="46"/>
      <c r="BG60" s="46"/>
      <c r="BH60" s="46"/>
      <c r="BI60" s="46"/>
      <c r="BJ60" s="46"/>
      <c r="BK60" s="46"/>
      <c r="BL60" s="46"/>
      <c r="BM60" s="46"/>
      <c r="BN60" s="46"/>
      <c r="BO60" s="46"/>
      <c r="BP60" s="46"/>
      <c r="BQ60" s="46"/>
      <c r="BR60" s="46"/>
      <c r="BS60" s="46"/>
      <c r="BT60" s="46"/>
      <c r="BU60" s="46"/>
      <c r="BV60" s="47"/>
      <c r="BW60" s="37" t="s">
        <v>16</v>
      </c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8">
        <f>CM47+CM52+CM59</f>
        <v>2796600</v>
      </c>
      <c r="CN60" s="38"/>
      <c r="CO60" s="38"/>
      <c r="CP60" s="38"/>
      <c r="CQ60" s="38"/>
      <c r="CR60" s="38"/>
      <c r="CS60" s="38"/>
      <c r="CT60" s="38"/>
      <c r="CU60" s="38"/>
      <c r="CV60" s="38"/>
      <c r="CW60" s="38"/>
      <c r="CX60" s="38"/>
      <c r="CY60" s="38"/>
      <c r="CZ60" s="38"/>
      <c r="DA60" s="38"/>
    </row>
    <row r="61" spans="1:105" ht="13.5" customHeight="1" x14ac:dyDescent="0.2">
      <c r="A61" s="33"/>
      <c r="B61" s="33"/>
      <c r="C61" s="33"/>
      <c r="D61" s="33"/>
      <c r="E61" s="33"/>
      <c r="F61" s="33"/>
      <c r="G61" s="45" t="s">
        <v>11</v>
      </c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6"/>
      <c r="BS61" s="46"/>
      <c r="BT61" s="46"/>
      <c r="BU61" s="46"/>
      <c r="BV61" s="47"/>
      <c r="BW61" s="37" t="s">
        <v>16</v>
      </c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8"/>
      <c r="CN61" s="38"/>
      <c r="CO61" s="38"/>
      <c r="CP61" s="38"/>
      <c r="CQ61" s="38"/>
      <c r="CR61" s="38"/>
      <c r="CS61" s="38"/>
      <c r="CT61" s="38"/>
      <c r="CU61" s="38"/>
      <c r="CV61" s="38"/>
      <c r="CW61" s="38"/>
      <c r="CX61" s="38"/>
      <c r="CY61" s="38"/>
      <c r="CZ61" s="38"/>
      <c r="DA61" s="38"/>
    </row>
    <row r="62" spans="1:105" ht="13.5" customHeight="1" x14ac:dyDescent="0.2">
      <c r="A62" s="33"/>
      <c r="B62" s="33"/>
      <c r="C62" s="33"/>
      <c r="D62" s="33"/>
      <c r="E62" s="33"/>
      <c r="F62" s="33"/>
      <c r="G62" s="45" t="s">
        <v>112</v>
      </c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  <c r="BR62" s="46"/>
      <c r="BS62" s="46"/>
      <c r="BT62" s="46"/>
      <c r="BU62" s="46"/>
      <c r="BV62" s="47"/>
      <c r="BW62" s="37" t="s">
        <v>16</v>
      </c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8">
        <v>382800</v>
      </c>
      <c r="CN62" s="38"/>
      <c r="CO62" s="38"/>
      <c r="CP62" s="38"/>
      <c r="CQ62" s="38"/>
      <c r="CR62" s="38"/>
      <c r="CS62" s="38"/>
      <c r="CT62" s="38"/>
      <c r="CU62" s="38"/>
      <c r="CV62" s="38"/>
      <c r="CW62" s="38"/>
      <c r="CX62" s="38"/>
      <c r="CY62" s="38"/>
      <c r="CZ62" s="38"/>
      <c r="DA62" s="38"/>
    </row>
    <row r="63" spans="1:105" ht="13.5" customHeight="1" x14ac:dyDescent="0.2">
      <c r="A63" s="33"/>
      <c r="B63" s="33"/>
      <c r="C63" s="33"/>
      <c r="D63" s="33"/>
      <c r="E63" s="33"/>
      <c r="F63" s="33"/>
      <c r="G63" s="45" t="s">
        <v>113</v>
      </c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  <c r="BR63" s="46"/>
      <c r="BS63" s="46"/>
      <c r="BT63" s="46"/>
      <c r="BU63" s="46"/>
      <c r="BV63" s="47"/>
      <c r="BW63" s="37" t="s">
        <v>16</v>
      </c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8">
        <v>2413800</v>
      </c>
      <c r="CN63" s="38"/>
      <c r="CO63" s="38"/>
      <c r="CP63" s="38"/>
      <c r="CQ63" s="38"/>
      <c r="CR63" s="38"/>
      <c r="CS63" s="38"/>
      <c r="CT63" s="38"/>
      <c r="CU63" s="38"/>
      <c r="CV63" s="38"/>
      <c r="CW63" s="38"/>
      <c r="CX63" s="38"/>
      <c r="CY63" s="38"/>
      <c r="CZ63" s="38"/>
      <c r="DA63" s="38"/>
    </row>
    <row r="64" spans="1:105" s="2" customFormat="1" ht="3.75" customHeight="1" x14ac:dyDescent="0.25"/>
    <row r="65" spans="1:105" s="12" customFormat="1" ht="48" customHeight="1" x14ac:dyDescent="0.2">
      <c r="A65" s="56" t="s">
        <v>57</v>
      </c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</row>
    <row r="66" spans="1:105" s="2" customFormat="1" ht="12" customHeight="1" x14ac:dyDescent="0.25"/>
    <row r="67" spans="1:105" s="4" customFormat="1" ht="27" customHeight="1" x14ac:dyDescent="0.2">
      <c r="A67" s="48" t="s">
        <v>168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48"/>
      <c r="CW67" s="48"/>
      <c r="CX67" s="48"/>
      <c r="CY67" s="48"/>
      <c r="CZ67" s="48"/>
      <c r="DA67" s="48"/>
    </row>
    <row r="68" spans="1:105" s="2" customFormat="1" ht="6" customHeight="1" x14ac:dyDescent="0.25"/>
    <row r="69" spans="1:105" s="5" customFormat="1" ht="45" customHeight="1" x14ac:dyDescent="0.2">
      <c r="A69" s="42" t="s">
        <v>4</v>
      </c>
      <c r="B69" s="43"/>
      <c r="C69" s="43"/>
      <c r="D69" s="43"/>
      <c r="E69" s="43"/>
      <c r="F69" s="43"/>
      <c r="G69" s="44"/>
      <c r="H69" s="42" t="s">
        <v>59</v>
      </c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4"/>
      <c r="BD69" s="42" t="s">
        <v>60</v>
      </c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4"/>
      <c r="BT69" s="42" t="s">
        <v>61</v>
      </c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4"/>
      <c r="CJ69" s="42" t="s">
        <v>62</v>
      </c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4"/>
    </row>
    <row r="70" spans="1:105" s="6" customFormat="1" x14ac:dyDescent="0.2">
      <c r="A70" s="41">
        <v>1</v>
      </c>
      <c r="B70" s="41"/>
      <c r="C70" s="41"/>
      <c r="D70" s="41"/>
      <c r="E70" s="41"/>
      <c r="F70" s="41"/>
      <c r="G70" s="41"/>
      <c r="H70" s="41">
        <v>2</v>
      </c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>
        <v>3</v>
      </c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>
        <v>4</v>
      </c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>
        <v>5</v>
      </c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</row>
    <row r="71" spans="1:105" s="7" customFormat="1" ht="42" customHeight="1" x14ac:dyDescent="0.2">
      <c r="A71" s="33" t="s">
        <v>17</v>
      </c>
      <c r="B71" s="33"/>
      <c r="C71" s="33"/>
      <c r="D71" s="33"/>
      <c r="E71" s="33"/>
      <c r="F71" s="33"/>
      <c r="G71" s="33"/>
      <c r="H71" s="39" t="s">
        <v>146</v>
      </c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7">
        <v>0</v>
      </c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>
        <v>0</v>
      </c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  <c r="CF71" s="37"/>
      <c r="CG71" s="37"/>
      <c r="CH71" s="37"/>
      <c r="CI71" s="37"/>
      <c r="CJ71" s="37">
        <v>0</v>
      </c>
      <c r="CK71" s="37"/>
      <c r="CL71" s="37"/>
      <c r="CM71" s="37"/>
      <c r="CN71" s="37"/>
      <c r="CO71" s="37"/>
      <c r="CP71" s="37"/>
      <c r="CQ71" s="37"/>
      <c r="CR71" s="37"/>
      <c r="CS71" s="37"/>
      <c r="CT71" s="37"/>
      <c r="CU71" s="37"/>
      <c r="CV71" s="37"/>
      <c r="CW71" s="37"/>
      <c r="CX71" s="37"/>
      <c r="CY71" s="37"/>
      <c r="CZ71" s="37"/>
      <c r="DA71" s="37"/>
    </row>
    <row r="72" spans="1:105" s="7" customFormat="1" ht="15" customHeight="1" x14ac:dyDescent="0.2">
      <c r="A72" s="33"/>
      <c r="B72" s="33"/>
      <c r="C72" s="33"/>
      <c r="D72" s="33"/>
      <c r="E72" s="33"/>
      <c r="F72" s="33"/>
      <c r="G72" s="33"/>
      <c r="H72" s="46" t="s">
        <v>15</v>
      </c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7"/>
      <c r="BD72" s="37" t="s">
        <v>16</v>
      </c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 t="s">
        <v>16</v>
      </c>
      <c r="BU72" s="37"/>
      <c r="BV72" s="37"/>
      <c r="BW72" s="37"/>
      <c r="BX72" s="37"/>
      <c r="BY72" s="37"/>
      <c r="BZ72" s="37"/>
      <c r="CA72" s="37"/>
      <c r="CB72" s="37"/>
      <c r="CC72" s="37"/>
      <c r="CD72" s="37"/>
      <c r="CE72" s="37"/>
      <c r="CF72" s="37"/>
      <c r="CG72" s="37"/>
      <c r="CH72" s="37"/>
      <c r="CI72" s="37"/>
      <c r="CJ72" s="37">
        <v>0</v>
      </c>
      <c r="CK72" s="37"/>
      <c r="CL72" s="37"/>
      <c r="CM72" s="37"/>
      <c r="CN72" s="37"/>
      <c r="CO72" s="37"/>
      <c r="CP72" s="37"/>
      <c r="CQ72" s="37"/>
      <c r="CR72" s="37"/>
      <c r="CS72" s="37"/>
      <c r="CT72" s="37"/>
      <c r="CU72" s="37"/>
      <c r="CV72" s="37"/>
      <c r="CW72" s="37"/>
      <c r="CX72" s="37"/>
      <c r="CY72" s="37"/>
      <c r="CZ72" s="37"/>
      <c r="DA72" s="37"/>
    </row>
    <row r="73" spans="1:105" s="2" customFormat="1" ht="12" customHeight="1" x14ac:dyDescent="0.25"/>
    <row r="74" spans="1:105" s="4" customFormat="1" ht="14.25" x14ac:dyDescent="0.2">
      <c r="A74" s="40" t="s">
        <v>169</v>
      </c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0"/>
      <c r="BR74" s="40"/>
      <c r="BS74" s="40"/>
      <c r="BT74" s="40"/>
      <c r="BU74" s="40"/>
      <c r="BV74" s="40"/>
      <c r="BW74" s="40"/>
      <c r="BX74" s="40"/>
      <c r="BY74" s="40"/>
      <c r="BZ74" s="40"/>
      <c r="CA74" s="40"/>
      <c r="CB74" s="40"/>
      <c r="CC74" s="40"/>
      <c r="CD74" s="40"/>
      <c r="CE74" s="40"/>
      <c r="CF74" s="40"/>
      <c r="CG74" s="40"/>
      <c r="CH74" s="40"/>
      <c r="CI74" s="40"/>
      <c r="CJ74" s="40"/>
      <c r="CK74" s="40"/>
      <c r="CL74" s="40"/>
      <c r="CM74" s="40"/>
      <c r="CN74" s="40"/>
      <c r="CO74" s="40"/>
      <c r="CP74" s="40"/>
      <c r="CQ74" s="40"/>
      <c r="CR74" s="40"/>
      <c r="CS74" s="40"/>
      <c r="CT74" s="40"/>
      <c r="CU74" s="40"/>
      <c r="CV74" s="40"/>
      <c r="CW74" s="40"/>
      <c r="CX74" s="40"/>
      <c r="CY74" s="40"/>
      <c r="CZ74" s="40"/>
      <c r="DA74" s="40"/>
    </row>
    <row r="75" spans="1:105" s="2" customFormat="1" ht="10.5" customHeight="1" x14ac:dyDescent="0.25"/>
    <row r="76" spans="1:105" s="4" customFormat="1" ht="14.25" x14ac:dyDescent="0.2">
      <c r="A76" s="40" t="s">
        <v>170</v>
      </c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  <c r="BR76" s="40"/>
      <c r="BS76" s="40"/>
      <c r="BT76" s="40"/>
      <c r="BU76" s="40"/>
      <c r="BV76" s="40"/>
      <c r="BW76" s="40"/>
      <c r="BX76" s="40"/>
      <c r="BY76" s="40"/>
      <c r="BZ76" s="40"/>
      <c r="CA76" s="40"/>
      <c r="CB76" s="40"/>
      <c r="CC76" s="40"/>
      <c r="CD76" s="40"/>
      <c r="CE76" s="40"/>
      <c r="CF76" s="40"/>
      <c r="CG76" s="40"/>
      <c r="CH76" s="40"/>
      <c r="CI76" s="40"/>
      <c r="CJ76" s="40"/>
      <c r="CK76" s="40"/>
      <c r="CL76" s="40"/>
      <c r="CM76" s="40"/>
      <c r="CN76" s="40"/>
      <c r="CO76" s="40"/>
      <c r="CP76" s="40"/>
      <c r="CQ76" s="40"/>
      <c r="CR76" s="40"/>
      <c r="CS76" s="40"/>
      <c r="CT76" s="40"/>
      <c r="CU76" s="40"/>
      <c r="CV76" s="40"/>
      <c r="CW76" s="40"/>
      <c r="CX76" s="40"/>
      <c r="CY76" s="40"/>
      <c r="CZ76" s="40"/>
      <c r="DA76" s="40"/>
    </row>
    <row r="77" spans="1:105" s="2" customFormat="1" ht="10.5" customHeight="1" x14ac:dyDescent="0.25"/>
    <row r="78" spans="1:105" s="5" customFormat="1" ht="45" customHeight="1" x14ac:dyDescent="0.2">
      <c r="A78" s="50" t="s">
        <v>4</v>
      </c>
      <c r="B78" s="51"/>
      <c r="C78" s="51"/>
      <c r="D78" s="51"/>
      <c r="E78" s="51"/>
      <c r="F78" s="51"/>
      <c r="G78" s="52"/>
      <c r="H78" s="50" t="s">
        <v>64</v>
      </c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2"/>
      <c r="AP78" s="50" t="s">
        <v>72</v>
      </c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2"/>
      <c r="BF78" s="50" t="s">
        <v>73</v>
      </c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2"/>
      <c r="BV78" s="50" t="s">
        <v>74</v>
      </c>
      <c r="BW78" s="51"/>
      <c r="BX78" s="51"/>
      <c r="BY78" s="51"/>
      <c r="BZ78" s="51"/>
      <c r="CA78" s="51"/>
      <c r="CB78" s="51"/>
      <c r="CC78" s="51"/>
      <c r="CD78" s="51"/>
      <c r="CE78" s="51"/>
      <c r="CF78" s="51"/>
      <c r="CG78" s="51"/>
      <c r="CH78" s="51"/>
      <c r="CI78" s="51"/>
      <c r="CJ78" s="51"/>
      <c r="CK78" s="52"/>
      <c r="CL78" s="50" t="s">
        <v>30</v>
      </c>
      <c r="CM78" s="51"/>
      <c r="CN78" s="51"/>
      <c r="CO78" s="51"/>
      <c r="CP78" s="51"/>
      <c r="CQ78" s="51"/>
      <c r="CR78" s="51"/>
      <c r="CS78" s="51"/>
      <c r="CT78" s="51"/>
      <c r="CU78" s="51"/>
      <c r="CV78" s="51"/>
      <c r="CW78" s="51"/>
      <c r="CX78" s="51"/>
      <c r="CY78" s="51"/>
      <c r="CZ78" s="51"/>
      <c r="DA78" s="52"/>
    </row>
    <row r="79" spans="1:105" s="6" customFormat="1" x14ac:dyDescent="0.2">
      <c r="A79" s="41">
        <v>1</v>
      </c>
      <c r="B79" s="41"/>
      <c r="C79" s="41"/>
      <c r="D79" s="41"/>
      <c r="E79" s="41"/>
      <c r="F79" s="41"/>
      <c r="G79" s="41"/>
      <c r="H79" s="41">
        <v>2</v>
      </c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>
        <v>3</v>
      </c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>
        <v>4</v>
      </c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  <c r="BR79" s="41"/>
      <c r="BS79" s="41"/>
      <c r="BT79" s="41"/>
      <c r="BU79" s="41"/>
      <c r="BV79" s="41">
        <v>5</v>
      </c>
      <c r="BW79" s="41"/>
      <c r="BX79" s="41"/>
      <c r="BY79" s="41"/>
      <c r="BZ79" s="41"/>
      <c r="CA79" s="41"/>
      <c r="CB79" s="41"/>
      <c r="CC79" s="41"/>
      <c r="CD79" s="41"/>
      <c r="CE79" s="41"/>
      <c r="CF79" s="41"/>
      <c r="CG79" s="41"/>
      <c r="CH79" s="41"/>
      <c r="CI79" s="41"/>
      <c r="CJ79" s="41"/>
      <c r="CK79" s="41"/>
      <c r="CL79" s="41">
        <v>6</v>
      </c>
      <c r="CM79" s="41"/>
      <c r="CN79" s="41"/>
      <c r="CO79" s="41"/>
      <c r="CP79" s="41"/>
      <c r="CQ79" s="41"/>
      <c r="CR79" s="41"/>
      <c r="CS79" s="41"/>
      <c r="CT79" s="41"/>
      <c r="CU79" s="41"/>
      <c r="CV79" s="41"/>
      <c r="CW79" s="41"/>
      <c r="CX79" s="41"/>
      <c r="CY79" s="41"/>
      <c r="CZ79" s="41"/>
      <c r="DA79" s="41"/>
    </row>
    <row r="80" spans="1:105" s="7" customFormat="1" ht="15" customHeight="1" x14ac:dyDescent="0.2">
      <c r="A80" s="33" t="s">
        <v>17</v>
      </c>
      <c r="B80" s="33"/>
      <c r="C80" s="33"/>
      <c r="D80" s="33"/>
      <c r="E80" s="33"/>
      <c r="F80" s="33"/>
      <c r="G80" s="33"/>
      <c r="H80" s="39" t="s">
        <v>116</v>
      </c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7">
        <v>0</v>
      </c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>
        <v>0</v>
      </c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>
        <v>0</v>
      </c>
      <c r="BW80" s="37"/>
      <c r="BX80" s="37"/>
      <c r="BY80" s="37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8">
        <v>0</v>
      </c>
      <c r="CM80" s="38"/>
      <c r="CN80" s="38"/>
      <c r="CO80" s="38"/>
      <c r="CP80" s="38"/>
      <c r="CQ80" s="38"/>
      <c r="CR80" s="38"/>
      <c r="CS80" s="38"/>
      <c r="CT80" s="38"/>
      <c r="CU80" s="38"/>
      <c r="CV80" s="38"/>
      <c r="CW80" s="38"/>
      <c r="CX80" s="38"/>
      <c r="CY80" s="38"/>
      <c r="CZ80" s="38"/>
      <c r="DA80" s="38"/>
    </row>
    <row r="81" spans="1:105" s="7" customFormat="1" ht="15" customHeight="1" x14ac:dyDescent="0.2">
      <c r="A81" s="33" t="s">
        <v>18</v>
      </c>
      <c r="B81" s="33"/>
      <c r="C81" s="33"/>
      <c r="D81" s="33"/>
      <c r="E81" s="33"/>
      <c r="F81" s="33"/>
      <c r="G81" s="33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  <c r="CF81" s="37"/>
      <c r="CG81" s="37"/>
      <c r="CH81" s="37"/>
      <c r="CI81" s="37"/>
      <c r="CJ81" s="37"/>
      <c r="CK81" s="37"/>
      <c r="CL81" s="38"/>
      <c r="CM81" s="38"/>
      <c r="CN81" s="38"/>
      <c r="CO81" s="38"/>
      <c r="CP81" s="38"/>
      <c r="CQ81" s="38"/>
      <c r="CR81" s="38"/>
      <c r="CS81" s="38"/>
      <c r="CT81" s="38"/>
      <c r="CU81" s="38"/>
      <c r="CV81" s="38"/>
      <c r="CW81" s="38"/>
      <c r="CX81" s="38"/>
      <c r="CY81" s="38"/>
      <c r="CZ81" s="38"/>
      <c r="DA81" s="38"/>
    </row>
    <row r="82" spans="1:105" s="7" customFormat="1" ht="15" customHeight="1" x14ac:dyDescent="0.2">
      <c r="A82" s="33"/>
      <c r="B82" s="33"/>
      <c r="C82" s="33"/>
      <c r="D82" s="33"/>
      <c r="E82" s="33"/>
      <c r="F82" s="33"/>
      <c r="G82" s="33"/>
      <c r="H82" s="53" t="s">
        <v>75</v>
      </c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5"/>
      <c r="AP82" s="37" t="s">
        <v>16</v>
      </c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 t="s">
        <v>16</v>
      </c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 t="s">
        <v>16</v>
      </c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8">
        <v>0</v>
      </c>
      <c r="CM82" s="38"/>
      <c r="CN82" s="38"/>
      <c r="CO82" s="38"/>
      <c r="CP82" s="38"/>
      <c r="CQ82" s="38"/>
      <c r="CR82" s="38"/>
      <c r="CS82" s="38"/>
      <c r="CT82" s="38"/>
      <c r="CU82" s="38"/>
      <c r="CV82" s="38"/>
      <c r="CW82" s="38"/>
      <c r="CX82" s="38"/>
      <c r="CY82" s="38"/>
      <c r="CZ82" s="38"/>
      <c r="DA82" s="38"/>
    </row>
    <row r="83" spans="1:105" s="2" customFormat="1" ht="10.5" customHeight="1" x14ac:dyDescent="0.25"/>
    <row r="84" spans="1:105" s="2" customFormat="1" ht="12" customHeight="1" x14ac:dyDescent="0.25"/>
    <row r="85" spans="1:105" s="4" customFormat="1" ht="14.25" x14ac:dyDescent="0.2">
      <c r="A85" s="40" t="s">
        <v>171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0"/>
      <c r="BS85" s="40"/>
      <c r="BT85" s="40"/>
      <c r="BU85" s="40"/>
      <c r="BV85" s="40"/>
      <c r="BW85" s="40"/>
      <c r="BX85" s="40"/>
      <c r="BY85" s="40"/>
      <c r="BZ85" s="40"/>
      <c r="CA85" s="40"/>
      <c r="CB85" s="40"/>
      <c r="CC85" s="40"/>
      <c r="CD85" s="40"/>
      <c r="CE85" s="40"/>
      <c r="CF85" s="40"/>
      <c r="CG85" s="40"/>
      <c r="CH85" s="40"/>
      <c r="CI85" s="40"/>
      <c r="CJ85" s="40"/>
      <c r="CK85" s="40"/>
      <c r="CL85" s="40"/>
      <c r="CM85" s="40"/>
      <c r="CN85" s="40"/>
      <c r="CO85" s="40"/>
      <c r="CP85" s="40"/>
      <c r="CQ85" s="40"/>
      <c r="CR85" s="40"/>
      <c r="CS85" s="40"/>
      <c r="CT85" s="40"/>
      <c r="CU85" s="40"/>
      <c r="CV85" s="40"/>
      <c r="CW85" s="40"/>
      <c r="CX85" s="40"/>
      <c r="CY85" s="40"/>
      <c r="CZ85" s="40"/>
      <c r="DA85" s="40"/>
    </row>
    <row r="86" spans="1:105" s="2" customFormat="1" ht="10.5" customHeight="1" x14ac:dyDescent="0.25"/>
    <row r="87" spans="1:105" s="2" customFormat="1" ht="30" customHeight="1" x14ac:dyDescent="0.25">
      <c r="A87" s="42" t="s">
        <v>4</v>
      </c>
      <c r="B87" s="43"/>
      <c r="C87" s="43"/>
      <c r="D87" s="43"/>
      <c r="E87" s="43"/>
      <c r="F87" s="43"/>
      <c r="G87" s="44"/>
      <c r="H87" s="42" t="s">
        <v>64</v>
      </c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4"/>
      <c r="BT87" s="42" t="s">
        <v>94</v>
      </c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4"/>
      <c r="CJ87" s="42" t="s">
        <v>95</v>
      </c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4"/>
    </row>
    <row r="88" spans="1:105" x14ac:dyDescent="0.2">
      <c r="A88" s="41">
        <v>1</v>
      </c>
      <c r="B88" s="41"/>
      <c r="C88" s="41"/>
      <c r="D88" s="41"/>
      <c r="E88" s="41"/>
      <c r="F88" s="41"/>
      <c r="G88" s="41"/>
      <c r="H88" s="41">
        <v>2</v>
      </c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41"/>
      <c r="BP88" s="41"/>
      <c r="BQ88" s="41"/>
      <c r="BR88" s="41"/>
      <c r="BS88" s="41"/>
      <c r="BT88" s="41">
        <v>3</v>
      </c>
      <c r="BU88" s="41"/>
      <c r="BV88" s="41"/>
      <c r="BW88" s="41"/>
      <c r="BX88" s="41"/>
      <c r="BY88" s="41"/>
      <c r="BZ88" s="41"/>
      <c r="CA88" s="41"/>
      <c r="CB88" s="41"/>
      <c r="CC88" s="41"/>
      <c r="CD88" s="41"/>
      <c r="CE88" s="41"/>
      <c r="CF88" s="41"/>
      <c r="CG88" s="41"/>
      <c r="CH88" s="41"/>
      <c r="CI88" s="41"/>
      <c r="CJ88" s="41">
        <v>4</v>
      </c>
      <c r="CK88" s="41"/>
      <c r="CL88" s="41"/>
      <c r="CM88" s="41"/>
      <c r="CN88" s="41"/>
      <c r="CO88" s="41"/>
      <c r="CP88" s="41"/>
      <c r="CQ88" s="41"/>
      <c r="CR88" s="41"/>
      <c r="CS88" s="41"/>
      <c r="CT88" s="41"/>
      <c r="CU88" s="41"/>
      <c r="CV88" s="41"/>
      <c r="CW88" s="41"/>
      <c r="CX88" s="41"/>
      <c r="CY88" s="41"/>
      <c r="CZ88" s="41"/>
      <c r="DA88" s="41"/>
    </row>
    <row r="89" spans="1:105" s="2" customFormat="1" ht="15" customHeight="1" x14ac:dyDescent="0.25">
      <c r="A89" s="33" t="s">
        <v>17</v>
      </c>
      <c r="B89" s="33"/>
      <c r="C89" s="33"/>
      <c r="D89" s="33"/>
      <c r="E89" s="33"/>
      <c r="F89" s="33"/>
      <c r="G89" s="33"/>
      <c r="H89" s="34" t="s">
        <v>155</v>
      </c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6"/>
      <c r="BT89" s="37">
        <v>1</v>
      </c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8">
        <v>0</v>
      </c>
      <c r="CK89" s="38"/>
      <c r="CL89" s="38"/>
      <c r="CM89" s="38"/>
      <c r="CN89" s="38"/>
      <c r="CO89" s="38"/>
      <c r="CP89" s="38"/>
      <c r="CQ89" s="38"/>
      <c r="CR89" s="38"/>
      <c r="CS89" s="38"/>
      <c r="CT89" s="38"/>
      <c r="CU89" s="38"/>
      <c r="CV89" s="38"/>
      <c r="CW89" s="38"/>
      <c r="CX89" s="38"/>
      <c r="CY89" s="38"/>
      <c r="CZ89" s="38"/>
      <c r="DA89" s="38"/>
    </row>
    <row r="90" spans="1:105" s="2" customFormat="1" ht="15" customHeight="1" x14ac:dyDescent="0.25">
      <c r="A90" s="33" t="s">
        <v>18</v>
      </c>
      <c r="B90" s="33"/>
      <c r="C90" s="33"/>
      <c r="D90" s="33"/>
      <c r="E90" s="33"/>
      <c r="F90" s="33"/>
      <c r="G90" s="33"/>
      <c r="H90" s="34" t="s">
        <v>156</v>
      </c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6"/>
      <c r="BT90" s="37">
        <v>1</v>
      </c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7"/>
      <c r="CJ90" s="38">
        <v>0</v>
      </c>
      <c r="CK90" s="38"/>
      <c r="CL90" s="38"/>
      <c r="CM90" s="38"/>
      <c r="CN90" s="38"/>
      <c r="CO90" s="38"/>
      <c r="CP90" s="38"/>
      <c r="CQ90" s="38"/>
      <c r="CR90" s="38"/>
      <c r="CS90" s="38"/>
      <c r="CT90" s="38"/>
      <c r="CU90" s="38"/>
      <c r="CV90" s="38"/>
      <c r="CW90" s="38"/>
      <c r="CX90" s="38"/>
      <c r="CY90" s="38"/>
      <c r="CZ90" s="38"/>
      <c r="DA90" s="38"/>
    </row>
    <row r="91" spans="1:105" s="2" customFormat="1" ht="15" customHeight="1" x14ac:dyDescent="0.25">
      <c r="A91" s="33" t="s">
        <v>19</v>
      </c>
      <c r="B91" s="33"/>
      <c r="C91" s="33"/>
      <c r="D91" s="33"/>
      <c r="E91" s="33"/>
      <c r="F91" s="33"/>
      <c r="G91" s="33"/>
      <c r="H91" s="34" t="s">
        <v>157</v>
      </c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6"/>
      <c r="BT91" s="37">
        <v>1</v>
      </c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8">
        <v>0</v>
      </c>
      <c r="CK91" s="38"/>
      <c r="CL91" s="38"/>
      <c r="CM91" s="38"/>
      <c r="CN91" s="38"/>
      <c r="CO91" s="38"/>
      <c r="CP91" s="38"/>
      <c r="CQ91" s="38"/>
      <c r="CR91" s="38"/>
      <c r="CS91" s="38"/>
      <c r="CT91" s="38"/>
      <c r="CU91" s="38"/>
      <c r="CV91" s="38"/>
      <c r="CW91" s="38"/>
      <c r="CX91" s="38"/>
      <c r="CY91" s="38"/>
      <c r="CZ91" s="38"/>
      <c r="DA91" s="38"/>
    </row>
    <row r="92" spans="1:105" s="2" customFormat="1" ht="15" customHeight="1" x14ac:dyDescent="0.25">
      <c r="A92" s="33" t="s">
        <v>23</v>
      </c>
      <c r="B92" s="33"/>
      <c r="C92" s="33"/>
      <c r="D92" s="33"/>
      <c r="E92" s="33"/>
      <c r="F92" s="33"/>
      <c r="G92" s="33"/>
      <c r="H92" s="34" t="s">
        <v>158</v>
      </c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6"/>
      <c r="BT92" s="37">
        <v>1</v>
      </c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8">
        <v>0</v>
      </c>
      <c r="CK92" s="38"/>
      <c r="CL92" s="38"/>
      <c r="CM92" s="38"/>
      <c r="CN92" s="38"/>
      <c r="CO92" s="38"/>
      <c r="CP92" s="38"/>
      <c r="CQ92" s="38"/>
      <c r="CR92" s="38"/>
      <c r="CS92" s="38"/>
      <c r="CT92" s="38"/>
      <c r="CU92" s="38"/>
      <c r="CV92" s="38"/>
      <c r="CW92" s="38"/>
      <c r="CX92" s="38"/>
      <c r="CY92" s="38"/>
      <c r="CZ92" s="38"/>
      <c r="DA92" s="38"/>
    </row>
    <row r="93" spans="1:105" s="2" customFormat="1" ht="15" customHeight="1" x14ac:dyDescent="0.25">
      <c r="A93" s="33"/>
      <c r="B93" s="33"/>
      <c r="C93" s="33"/>
      <c r="D93" s="33"/>
      <c r="E93" s="33"/>
      <c r="F93" s="33"/>
      <c r="G93" s="33"/>
      <c r="H93" s="98" t="s">
        <v>15</v>
      </c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R93" s="99"/>
      <c r="AS93" s="99"/>
      <c r="AT93" s="99"/>
      <c r="AU93" s="99"/>
      <c r="AV93" s="99"/>
      <c r="AW93" s="99"/>
      <c r="AX93" s="99"/>
      <c r="AY93" s="99"/>
      <c r="AZ93" s="99"/>
      <c r="BA93" s="99"/>
      <c r="BB93" s="99"/>
      <c r="BC93" s="99"/>
      <c r="BD93" s="99"/>
      <c r="BE93" s="99"/>
      <c r="BF93" s="99"/>
      <c r="BG93" s="99"/>
      <c r="BH93" s="99"/>
      <c r="BI93" s="99"/>
      <c r="BJ93" s="99"/>
      <c r="BK93" s="99"/>
      <c r="BL93" s="99"/>
      <c r="BM93" s="99"/>
      <c r="BN93" s="99"/>
      <c r="BO93" s="99"/>
      <c r="BP93" s="99"/>
      <c r="BQ93" s="99"/>
      <c r="BR93" s="99"/>
      <c r="BS93" s="100"/>
      <c r="BT93" s="37" t="s">
        <v>16</v>
      </c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8">
        <f>CJ89+CJ90+CJ92+CJ91</f>
        <v>0</v>
      </c>
      <c r="CK93" s="38"/>
      <c r="CL93" s="38"/>
      <c r="CM93" s="38"/>
      <c r="CN93" s="38"/>
      <c r="CO93" s="38"/>
      <c r="CP93" s="38"/>
      <c r="CQ93" s="38"/>
      <c r="CR93" s="38"/>
      <c r="CS93" s="38"/>
      <c r="CT93" s="38"/>
      <c r="CU93" s="38"/>
      <c r="CV93" s="38"/>
      <c r="CW93" s="38"/>
      <c r="CX93" s="38"/>
      <c r="CY93" s="38"/>
      <c r="CZ93" s="38"/>
      <c r="DA93" s="38"/>
    </row>
    <row r="94" spans="1:105" s="2" customFormat="1" ht="12" customHeight="1" x14ac:dyDescent="0.25"/>
    <row r="95" spans="1:105" s="4" customFormat="1" ht="28.5" customHeight="1" x14ac:dyDescent="0.2">
      <c r="A95" s="48" t="s">
        <v>172</v>
      </c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48"/>
      <c r="CU95" s="48"/>
      <c r="CV95" s="48"/>
      <c r="CW95" s="48"/>
      <c r="CX95" s="48"/>
      <c r="CY95" s="48"/>
      <c r="CZ95" s="48"/>
      <c r="DA95" s="48"/>
    </row>
    <row r="96" spans="1:105" s="2" customFormat="1" ht="10.5" customHeight="1" x14ac:dyDescent="0.25"/>
    <row r="97" spans="1:161" s="5" customFormat="1" ht="30" customHeight="1" x14ac:dyDescent="0.2">
      <c r="A97" s="42" t="s">
        <v>4</v>
      </c>
      <c r="B97" s="43"/>
      <c r="C97" s="43"/>
      <c r="D97" s="43"/>
      <c r="E97" s="43"/>
      <c r="F97" s="43"/>
      <c r="G97" s="44"/>
      <c r="H97" s="42" t="s">
        <v>64</v>
      </c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4"/>
      <c r="BD97" s="42" t="s">
        <v>86</v>
      </c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4"/>
      <c r="BT97" s="42" t="s">
        <v>97</v>
      </c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4"/>
      <c r="CJ97" s="42" t="s">
        <v>98</v>
      </c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4"/>
    </row>
    <row r="98" spans="1:161" s="6" customFormat="1" x14ac:dyDescent="0.2">
      <c r="A98" s="41"/>
      <c r="B98" s="41"/>
      <c r="C98" s="41"/>
      <c r="D98" s="41"/>
      <c r="E98" s="41"/>
      <c r="F98" s="41"/>
      <c r="G98" s="41"/>
      <c r="H98" s="41">
        <v>1</v>
      </c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>
        <v>2</v>
      </c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  <c r="BR98" s="41"/>
      <c r="BS98" s="41"/>
      <c r="BT98" s="41">
        <v>3</v>
      </c>
      <c r="BU98" s="41"/>
      <c r="BV98" s="41"/>
      <c r="BW98" s="41"/>
      <c r="BX98" s="41"/>
      <c r="BY98" s="41"/>
      <c r="BZ98" s="41"/>
      <c r="CA98" s="41"/>
      <c r="CB98" s="41"/>
      <c r="CC98" s="41"/>
      <c r="CD98" s="41"/>
      <c r="CE98" s="41"/>
      <c r="CF98" s="41"/>
      <c r="CG98" s="41"/>
      <c r="CH98" s="41"/>
      <c r="CI98" s="41"/>
      <c r="CJ98" s="41">
        <v>4</v>
      </c>
      <c r="CK98" s="41"/>
      <c r="CL98" s="41"/>
      <c r="CM98" s="41"/>
      <c r="CN98" s="41"/>
      <c r="CO98" s="41"/>
      <c r="CP98" s="41"/>
      <c r="CQ98" s="41"/>
      <c r="CR98" s="41"/>
      <c r="CS98" s="41"/>
      <c r="CT98" s="41"/>
      <c r="CU98" s="41"/>
      <c r="CV98" s="41"/>
      <c r="CW98" s="41"/>
      <c r="CX98" s="41"/>
      <c r="CY98" s="41"/>
      <c r="CZ98" s="41"/>
      <c r="DA98" s="41"/>
    </row>
    <row r="99" spans="1:161" s="7" customFormat="1" ht="15" customHeight="1" x14ac:dyDescent="0.2">
      <c r="A99" s="33" t="s">
        <v>17</v>
      </c>
      <c r="B99" s="33"/>
      <c r="C99" s="33"/>
      <c r="D99" s="33"/>
      <c r="E99" s="33"/>
      <c r="F99" s="33"/>
      <c r="G99" s="33"/>
      <c r="H99" s="39" t="s">
        <v>135</v>
      </c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8">
        <v>106000</v>
      </c>
      <c r="CK99" s="38"/>
      <c r="CL99" s="38"/>
      <c r="CM99" s="38"/>
      <c r="CN99" s="38"/>
      <c r="CO99" s="38"/>
      <c r="CP99" s="38"/>
      <c r="CQ99" s="38"/>
      <c r="CR99" s="38"/>
      <c r="CS99" s="38"/>
      <c r="CT99" s="38"/>
      <c r="CU99" s="38"/>
      <c r="CV99" s="38"/>
      <c r="CW99" s="38"/>
      <c r="CX99" s="38"/>
      <c r="CY99" s="38"/>
      <c r="CZ99" s="38"/>
      <c r="DA99" s="38"/>
    </row>
    <row r="100" spans="1:161" s="7" customFormat="1" ht="15" customHeight="1" x14ac:dyDescent="0.2">
      <c r="A100" s="33" t="s">
        <v>18</v>
      </c>
      <c r="B100" s="33"/>
      <c r="C100" s="33"/>
      <c r="D100" s="33"/>
      <c r="E100" s="33"/>
      <c r="F100" s="33"/>
      <c r="G100" s="33"/>
      <c r="H100" s="39" t="s">
        <v>136</v>
      </c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8">
        <v>0</v>
      </c>
      <c r="CK100" s="38"/>
      <c r="CL100" s="38"/>
      <c r="CM100" s="38"/>
      <c r="CN100" s="38"/>
      <c r="CO100" s="38"/>
      <c r="CP100" s="38"/>
      <c r="CQ100" s="38"/>
      <c r="CR100" s="38"/>
      <c r="CS100" s="38"/>
      <c r="CT100" s="38"/>
      <c r="CU100" s="38"/>
      <c r="CV100" s="38"/>
      <c r="CW100" s="38"/>
      <c r="CX100" s="38"/>
      <c r="CY100" s="38"/>
      <c r="CZ100" s="38"/>
      <c r="DA100" s="38"/>
    </row>
    <row r="101" spans="1:161" s="7" customFormat="1" ht="15" customHeight="1" x14ac:dyDescent="0.2">
      <c r="A101" s="33" t="s">
        <v>19</v>
      </c>
      <c r="B101" s="33"/>
      <c r="C101" s="33"/>
      <c r="D101" s="33"/>
      <c r="E101" s="33"/>
      <c r="F101" s="33"/>
      <c r="G101" s="33"/>
      <c r="H101" s="39" t="s">
        <v>137</v>
      </c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8">
        <v>187300</v>
      </c>
      <c r="CK101" s="38"/>
      <c r="CL101" s="38"/>
      <c r="CM101" s="38"/>
      <c r="CN101" s="38"/>
      <c r="CO101" s="38"/>
      <c r="CP101" s="38"/>
      <c r="CQ101" s="38"/>
      <c r="CR101" s="38"/>
      <c r="CS101" s="38"/>
      <c r="CT101" s="38"/>
      <c r="CU101" s="38"/>
      <c r="CV101" s="38"/>
      <c r="CW101" s="38"/>
      <c r="CX101" s="38"/>
      <c r="CY101" s="38"/>
      <c r="CZ101" s="38"/>
      <c r="DA101" s="38"/>
    </row>
    <row r="102" spans="1:161" s="7" customFormat="1" ht="15" customHeight="1" x14ac:dyDescent="0.2">
      <c r="A102" s="33"/>
      <c r="B102" s="33"/>
      <c r="C102" s="33"/>
      <c r="D102" s="33"/>
      <c r="E102" s="33"/>
      <c r="F102" s="33"/>
      <c r="G102" s="33"/>
      <c r="H102" s="46" t="s">
        <v>15</v>
      </c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6"/>
      <c r="AP102" s="46"/>
      <c r="AQ102" s="46"/>
      <c r="AR102" s="46"/>
      <c r="AS102" s="46"/>
      <c r="AT102" s="46"/>
      <c r="AU102" s="46"/>
      <c r="AV102" s="46"/>
      <c r="AW102" s="46"/>
      <c r="AX102" s="46"/>
      <c r="AY102" s="46"/>
      <c r="AZ102" s="46"/>
      <c r="BA102" s="46"/>
      <c r="BB102" s="46"/>
      <c r="BC102" s="4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 t="s">
        <v>16</v>
      </c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8">
        <f>CJ99+CJ100+CJ101</f>
        <v>293300</v>
      </c>
      <c r="CK102" s="38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38"/>
      <c r="CW102" s="38"/>
      <c r="CX102" s="38"/>
      <c r="CY102" s="38"/>
      <c r="CZ102" s="38"/>
      <c r="DA102" s="38"/>
    </row>
    <row r="104" spans="1:161" s="4" customFormat="1" ht="24.75" customHeight="1" x14ac:dyDescent="0.2">
      <c r="A104" s="8" t="s">
        <v>133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101">
        <f>EO22+CJ31+CM60+CL82+CJ93+CJ102+CJ72</f>
        <v>12355100</v>
      </c>
      <c r="BX104" s="102"/>
      <c r="BY104" s="102"/>
      <c r="BZ104" s="102"/>
      <c r="CA104" s="102"/>
      <c r="CB104" s="102"/>
      <c r="CC104" s="102"/>
      <c r="CD104" s="102"/>
      <c r="CE104" s="102"/>
      <c r="CF104" s="102"/>
      <c r="CG104" s="102"/>
      <c r="CH104" s="102"/>
      <c r="CI104" s="102"/>
      <c r="CJ104" s="102"/>
      <c r="CK104" s="102"/>
      <c r="CL104" s="102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</row>
    <row r="105" spans="1:161" ht="13.5" customHeight="1" x14ac:dyDescent="0.2">
      <c r="A105" s="95"/>
      <c r="B105" s="95"/>
      <c r="C105" s="95"/>
      <c r="D105" s="95"/>
      <c r="E105" s="95"/>
      <c r="F105" s="95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7"/>
      <c r="BX105" s="97"/>
      <c r="BY105" s="97"/>
      <c r="BZ105" s="97"/>
      <c r="CA105" s="97"/>
      <c r="CB105" s="97"/>
      <c r="CC105" s="97"/>
      <c r="CD105" s="97"/>
      <c r="CE105" s="97"/>
      <c r="CF105" s="97"/>
      <c r="CG105" s="97"/>
      <c r="CH105" s="97"/>
      <c r="CI105" s="97"/>
      <c r="CJ105" s="97"/>
      <c r="CK105" s="97"/>
      <c r="CL105" s="97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</row>
    <row r="106" spans="1:161" ht="13.5" customHeight="1" x14ac:dyDescent="0.2">
      <c r="A106" s="95"/>
      <c r="B106" s="95"/>
      <c r="C106" s="95"/>
      <c r="D106" s="95"/>
      <c r="E106" s="95"/>
      <c r="F106" s="95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7"/>
      <c r="BX106" s="97"/>
      <c r="BY106" s="97"/>
      <c r="BZ106" s="97"/>
      <c r="CA106" s="97"/>
      <c r="CB106" s="97"/>
      <c r="CC106" s="97"/>
      <c r="CD106" s="97"/>
      <c r="CE106" s="97"/>
      <c r="CF106" s="97"/>
      <c r="CG106" s="97"/>
      <c r="CH106" s="97"/>
      <c r="CI106" s="97"/>
      <c r="CJ106" s="97"/>
      <c r="CK106" s="97"/>
      <c r="CL106" s="97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</row>
    <row r="107" spans="1:161" ht="13.5" customHeight="1" x14ac:dyDescent="0.2">
      <c r="A107" s="95"/>
      <c r="B107" s="95"/>
      <c r="C107" s="95"/>
      <c r="D107" s="95"/>
      <c r="E107" s="95"/>
      <c r="F107" s="95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6"/>
      <c r="BN107" s="96"/>
      <c r="BO107" s="96"/>
      <c r="BP107" s="96"/>
      <c r="BQ107" s="96"/>
      <c r="BR107" s="96"/>
      <c r="BS107" s="96"/>
      <c r="BT107" s="96"/>
      <c r="BU107" s="96"/>
      <c r="BV107" s="96"/>
      <c r="BW107" s="97"/>
      <c r="BX107" s="97"/>
      <c r="BY107" s="97"/>
      <c r="BZ107" s="97"/>
      <c r="CA107" s="97"/>
      <c r="CB107" s="97"/>
      <c r="CC107" s="97"/>
      <c r="CD107" s="97"/>
      <c r="CE107" s="97"/>
      <c r="CF107" s="97"/>
      <c r="CG107" s="97"/>
      <c r="CH107" s="97"/>
      <c r="CI107" s="97"/>
      <c r="CJ107" s="97"/>
      <c r="CK107" s="97"/>
      <c r="CL107" s="97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</row>
  </sheetData>
  <mergeCells count="399">
    <mergeCell ref="A89:G89"/>
    <mergeCell ref="H89:BS89"/>
    <mergeCell ref="BT89:CI89"/>
    <mergeCell ref="CJ89:DA89"/>
    <mergeCell ref="A90:G90"/>
    <mergeCell ref="H90:BS90"/>
    <mergeCell ref="BT90:CI90"/>
    <mergeCell ref="CJ90:DA90"/>
    <mergeCell ref="A91:G91"/>
    <mergeCell ref="H91:BS91"/>
    <mergeCell ref="BT91:CI91"/>
    <mergeCell ref="CJ91:DA91"/>
    <mergeCell ref="G106:BV106"/>
    <mergeCell ref="BT98:CI98"/>
    <mergeCell ref="A107:F107"/>
    <mergeCell ref="G107:BV107"/>
    <mergeCell ref="BW107:CL107"/>
    <mergeCell ref="A105:F105"/>
    <mergeCell ref="CJ100:DA100"/>
    <mergeCell ref="A101:G101"/>
    <mergeCell ref="H101:BC101"/>
    <mergeCell ref="BD101:BS101"/>
    <mergeCell ref="BT101:CI101"/>
    <mergeCell ref="CJ101:DA101"/>
    <mergeCell ref="A100:G100"/>
    <mergeCell ref="H100:BC100"/>
    <mergeCell ref="BD100:BS100"/>
    <mergeCell ref="BT100:CI100"/>
    <mergeCell ref="A102:G102"/>
    <mergeCell ref="H102:BC102"/>
    <mergeCell ref="BD102:BS102"/>
    <mergeCell ref="BT102:CI102"/>
    <mergeCell ref="CJ102:DA102"/>
    <mergeCell ref="BW104:CL104"/>
    <mergeCell ref="G105:BV105"/>
    <mergeCell ref="BW105:CL105"/>
    <mergeCell ref="A106:F106"/>
    <mergeCell ref="BW106:CL106"/>
    <mergeCell ref="A92:G92"/>
    <mergeCell ref="H92:BS92"/>
    <mergeCell ref="BT92:CI92"/>
    <mergeCell ref="CJ92:DA92"/>
    <mergeCell ref="A95:DA95"/>
    <mergeCell ref="A97:G97"/>
    <mergeCell ref="H97:BC97"/>
    <mergeCell ref="BD97:BS97"/>
    <mergeCell ref="BT97:CI97"/>
    <mergeCell ref="CJ97:DA97"/>
    <mergeCell ref="A93:G93"/>
    <mergeCell ref="H93:BS93"/>
    <mergeCell ref="BT93:CI93"/>
    <mergeCell ref="CJ93:DA93"/>
    <mergeCell ref="CJ98:DA98"/>
    <mergeCell ref="A99:G99"/>
    <mergeCell ref="H99:BC99"/>
    <mergeCell ref="BD99:BS99"/>
    <mergeCell ref="BT99:CI99"/>
    <mergeCell ref="CJ99:DA99"/>
    <mergeCell ref="A98:G98"/>
    <mergeCell ref="H98:BC98"/>
    <mergeCell ref="A79:G79"/>
    <mergeCell ref="H79:AO79"/>
    <mergeCell ref="AP79:BE79"/>
    <mergeCell ref="BF79:BU79"/>
    <mergeCell ref="BV79:CK79"/>
    <mergeCell ref="CL79:DA79"/>
    <mergeCell ref="A80:G80"/>
    <mergeCell ref="H80:AO80"/>
    <mergeCell ref="BD98:BS98"/>
    <mergeCell ref="CJ88:DA88"/>
    <mergeCell ref="A85:DA85"/>
    <mergeCell ref="A87:G87"/>
    <mergeCell ref="H87:BS87"/>
    <mergeCell ref="BT87:CI87"/>
    <mergeCell ref="CJ87:DA87"/>
    <mergeCell ref="A82:G82"/>
    <mergeCell ref="H82:AO82"/>
    <mergeCell ref="AP82:BE82"/>
    <mergeCell ref="BF82:BU82"/>
    <mergeCell ref="A88:G88"/>
    <mergeCell ref="H88:BS88"/>
    <mergeCell ref="BT88:CI88"/>
    <mergeCell ref="BV82:CK82"/>
    <mergeCell ref="CL82:DA82"/>
    <mergeCell ref="AP80:BE80"/>
    <mergeCell ref="BF80:BU80"/>
    <mergeCell ref="A81:G81"/>
    <mergeCell ref="H81:AO81"/>
    <mergeCell ref="AP81:BE81"/>
    <mergeCell ref="BF81:BU81"/>
    <mergeCell ref="BV81:CK81"/>
    <mergeCell ref="CL81:DA81"/>
    <mergeCell ref="BV80:CK80"/>
    <mergeCell ref="CL80:DA80"/>
    <mergeCell ref="A72:G72"/>
    <mergeCell ref="H72:BC72"/>
    <mergeCell ref="BD72:BS72"/>
    <mergeCell ref="BT72:CI72"/>
    <mergeCell ref="CJ72:DA72"/>
    <mergeCell ref="A74:DA74"/>
    <mergeCell ref="A76:DA76"/>
    <mergeCell ref="A78:G78"/>
    <mergeCell ref="H78:AO78"/>
    <mergeCell ref="AP78:BE78"/>
    <mergeCell ref="BF78:BU78"/>
    <mergeCell ref="BV78:CK78"/>
    <mergeCell ref="CL78:DA78"/>
    <mergeCell ref="A67:DA67"/>
    <mergeCell ref="A69:G69"/>
    <mergeCell ref="H69:BC69"/>
    <mergeCell ref="BD69:BS69"/>
    <mergeCell ref="BT69:CI69"/>
    <mergeCell ref="CJ69:DA69"/>
    <mergeCell ref="A65:DA65"/>
    <mergeCell ref="CJ70:DA70"/>
    <mergeCell ref="A71:G71"/>
    <mergeCell ref="H71:BC71"/>
    <mergeCell ref="BD71:BS71"/>
    <mergeCell ref="BT71:CI71"/>
    <mergeCell ref="CJ71:DA71"/>
    <mergeCell ref="A70:G70"/>
    <mergeCell ref="H70:BC70"/>
    <mergeCell ref="BD70:BS70"/>
    <mergeCell ref="BT70:CI70"/>
    <mergeCell ref="A61:F61"/>
    <mergeCell ref="G61:BV61"/>
    <mergeCell ref="BW61:CL61"/>
    <mergeCell ref="CM61:DA61"/>
    <mergeCell ref="A62:F62"/>
    <mergeCell ref="G62:BV62"/>
    <mergeCell ref="BW62:CL62"/>
    <mergeCell ref="CM62:DA62"/>
    <mergeCell ref="A63:F63"/>
    <mergeCell ref="G63:BV63"/>
    <mergeCell ref="BW63:CL63"/>
    <mergeCell ref="CM63:DA63"/>
    <mergeCell ref="A60:F60"/>
    <mergeCell ref="G60:BV60"/>
    <mergeCell ref="BW60:CL60"/>
    <mergeCell ref="CM60:DA60"/>
    <mergeCell ref="A59:F59"/>
    <mergeCell ref="H59:BV59"/>
    <mergeCell ref="BW59:CL59"/>
    <mergeCell ref="CM59:DA59"/>
    <mergeCell ref="A58:F58"/>
    <mergeCell ref="H58:BV58"/>
    <mergeCell ref="BW58:CL58"/>
    <mergeCell ref="CM58:DA58"/>
    <mergeCell ref="A57:F57"/>
    <mergeCell ref="H57:BV57"/>
    <mergeCell ref="BW57:CL57"/>
    <mergeCell ref="CM57:DA57"/>
    <mergeCell ref="A56:F56"/>
    <mergeCell ref="H56:BV56"/>
    <mergeCell ref="BW56:CL56"/>
    <mergeCell ref="CM56:DA56"/>
    <mergeCell ref="A55:F55"/>
    <mergeCell ref="H55:BV55"/>
    <mergeCell ref="BW55:CL55"/>
    <mergeCell ref="CM55:DA55"/>
    <mergeCell ref="A53:F54"/>
    <mergeCell ref="H53:BV53"/>
    <mergeCell ref="BW53:CL54"/>
    <mergeCell ref="CM53:DA54"/>
    <mergeCell ref="H54:BV54"/>
    <mergeCell ref="A52:F52"/>
    <mergeCell ref="H52:BV52"/>
    <mergeCell ref="BW52:CL52"/>
    <mergeCell ref="CM52:DA52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48:F49"/>
    <mergeCell ref="H48:BV48"/>
    <mergeCell ref="BW48:CL49"/>
    <mergeCell ref="CM48:DA49"/>
    <mergeCell ref="H49:BV49"/>
    <mergeCell ref="A46:F46"/>
    <mergeCell ref="G46:BV46"/>
    <mergeCell ref="AE37:AY37"/>
    <mergeCell ref="AZ37:BQ37"/>
    <mergeCell ref="BR39:CI39"/>
    <mergeCell ref="A47:F47"/>
    <mergeCell ref="H47:BV47"/>
    <mergeCell ref="BW47:CL47"/>
    <mergeCell ref="CM47:DA47"/>
    <mergeCell ref="BW46:CL46"/>
    <mergeCell ref="CM46:DA46"/>
    <mergeCell ref="A43:DA43"/>
    <mergeCell ref="A45:F45"/>
    <mergeCell ref="G45:BV45"/>
    <mergeCell ref="BW45:CL45"/>
    <mergeCell ref="CM45:DA45"/>
    <mergeCell ref="CJ39:DA39"/>
    <mergeCell ref="A38:F38"/>
    <mergeCell ref="G38:AD38"/>
    <mergeCell ref="AE38:AY38"/>
    <mergeCell ref="AZ38:BQ38"/>
    <mergeCell ref="BR38:CI38"/>
    <mergeCell ref="CJ38:DA38"/>
    <mergeCell ref="BR37:CI37"/>
    <mergeCell ref="CJ37:DA37"/>
    <mergeCell ref="A39:F39"/>
    <mergeCell ref="G39:AD39"/>
    <mergeCell ref="AE39:AY39"/>
    <mergeCell ref="AZ39:BQ39"/>
    <mergeCell ref="A37:F37"/>
    <mergeCell ref="G37:AD37"/>
    <mergeCell ref="A33:DA33"/>
    <mergeCell ref="A35:F35"/>
    <mergeCell ref="G35:AD35"/>
    <mergeCell ref="AE35:AY35"/>
    <mergeCell ref="AZ35:BQ35"/>
    <mergeCell ref="BR35:CI35"/>
    <mergeCell ref="CJ35:DA35"/>
    <mergeCell ref="BD30:BS30"/>
    <mergeCell ref="BT30:CI30"/>
    <mergeCell ref="CJ30:DA30"/>
    <mergeCell ref="A31:F31"/>
    <mergeCell ref="G31:AD31"/>
    <mergeCell ref="AE31:BC31"/>
    <mergeCell ref="A36:F36"/>
    <mergeCell ref="G36:AD36"/>
    <mergeCell ref="AE36:AY36"/>
    <mergeCell ref="AZ36:BQ36"/>
    <mergeCell ref="BR36:CI36"/>
    <mergeCell ref="CJ36:DA36"/>
    <mergeCell ref="A29:F29"/>
    <mergeCell ref="G29:AD29"/>
    <mergeCell ref="AE29:BC29"/>
    <mergeCell ref="BD29:BS29"/>
    <mergeCell ref="BT31:CI31"/>
    <mergeCell ref="BD31:BS31"/>
    <mergeCell ref="A24:DZ24"/>
    <mergeCell ref="A26:F26"/>
    <mergeCell ref="G26:AD26"/>
    <mergeCell ref="AE26:BC26"/>
    <mergeCell ref="BD26:BS26"/>
    <mergeCell ref="BT26:CI26"/>
    <mergeCell ref="CJ26:DA26"/>
    <mergeCell ref="CJ27:DA27"/>
    <mergeCell ref="G28:AD28"/>
    <mergeCell ref="AE28:BC28"/>
    <mergeCell ref="BD28:BS28"/>
    <mergeCell ref="BT28:CI28"/>
    <mergeCell ref="BT29:CI29"/>
    <mergeCell ref="CJ29:DA29"/>
    <mergeCell ref="CJ31:DA31"/>
    <mergeCell ref="A30:F30"/>
    <mergeCell ref="G30:AD30"/>
    <mergeCell ref="AE30:BC30"/>
    <mergeCell ref="CQ20:DH20"/>
    <mergeCell ref="DI20:DX20"/>
    <mergeCell ref="DY20:EN20"/>
    <mergeCell ref="A22:X22"/>
    <mergeCell ref="Y22:AN22"/>
    <mergeCell ref="AO22:BE22"/>
    <mergeCell ref="BF22:BW22"/>
    <mergeCell ref="CJ28:DA28"/>
    <mergeCell ref="A27:F27"/>
    <mergeCell ref="G27:AD27"/>
    <mergeCell ref="AE27:BC27"/>
    <mergeCell ref="BD27:BS27"/>
    <mergeCell ref="BT27:CI27"/>
    <mergeCell ref="A28:F28"/>
    <mergeCell ref="EO22:FE22"/>
    <mergeCell ref="EO20:FE20"/>
    <mergeCell ref="A21:X21"/>
    <mergeCell ref="Y21:AN21"/>
    <mergeCell ref="AO21:BE21"/>
    <mergeCell ref="BF21:BW21"/>
    <mergeCell ref="BX21:CP21"/>
    <mergeCell ref="CQ19:DH19"/>
    <mergeCell ref="DI19:DX19"/>
    <mergeCell ref="DY19:EN19"/>
    <mergeCell ref="EO21:FE21"/>
    <mergeCell ref="A20:F20"/>
    <mergeCell ref="G20:X20"/>
    <mergeCell ref="Y20:AN20"/>
    <mergeCell ref="AO20:BE20"/>
    <mergeCell ref="BF20:BW20"/>
    <mergeCell ref="BX20:CP20"/>
    <mergeCell ref="CQ21:DH21"/>
    <mergeCell ref="DI21:DX21"/>
    <mergeCell ref="DY21:EN21"/>
    <mergeCell ref="BX22:CP22"/>
    <mergeCell ref="CQ22:DH22"/>
    <mergeCell ref="DI22:DX22"/>
    <mergeCell ref="DY22:EN22"/>
    <mergeCell ref="EO19:FE19"/>
    <mergeCell ref="A18:F18"/>
    <mergeCell ref="G18:X18"/>
    <mergeCell ref="Y18:AN18"/>
    <mergeCell ref="AO18:BE18"/>
    <mergeCell ref="BF18:BW18"/>
    <mergeCell ref="BX18:CP18"/>
    <mergeCell ref="CQ18:DH18"/>
    <mergeCell ref="DI18:DX18"/>
    <mergeCell ref="DY18:EN18"/>
    <mergeCell ref="EO18:FE18"/>
    <mergeCell ref="A19:F19"/>
    <mergeCell ref="G19:X19"/>
    <mergeCell ref="Y19:AN19"/>
    <mergeCell ref="AO19:BE19"/>
    <mergeCell ref="BF19:BW19"/>
    <mergeCell ref="BX19:CP19"/>
    <mergeCell ref="EO17:FE17"/>
    <mergeCell ref="EO14:FE14"/>
    <mergeCell ref="A15:X15"/>
    <mergeCell ref="Y15:AN15"/>
    <mergeCell ref="AO15:BE15"/>
    <mergeCell ref="BF15:BW15"/>
    <mergeCell ref="BX15:CP15"/>
    <mergeCell ref="CQ15:DH15"/>
    <mergeCell ref="DI15:DX15"/>
    <mergeCell ref="DY15:EN15"/>
    <mergeCell ref="A16:FE16"/>
    <mergeCell ref="A17:F17"/>
    <mergeCell ref="G17:X17"/>
    <mergeCell ref="Y17:AN17"/>
    <mergeCell ref="AO17:BE17"/>
    <mergeCell ref="BF17:BW17"/>
    <mergeCell ref="BX17:CP17"/>
    <mergeCell ref="CQ17:DH17"/>
    <mergeCell ref="DI17:DX17"/>
    <mergeCell ref="DY17:EN17"/>
    <mergeCell ref="CQ13:DH13"/>
    <mergeCell ref="DI13:DX13"/>
    <mergeCell ref="DY13:EN13"/>
    <mergeCell ref="EO15:FE15"/>
    <mergeCell ref="A14:F14"/>
    <mergeCell ref="G14:X14"/>
    <mergeCell ref="Y14:AN14"/>
    <mergeCell ref="AO14:BE14"/>
    <mergeCell ref="BF14:BW14"/>
    <mergeCell ref="BX14:CP14"/>
    <mergeCell ref="A13:F13"/>
    <mergeCell ref="G13:X13"/>
    <mergeCell ref="Y13:AN13"/>
    <mergeCell ref="AO13:BE13"/>
    <mergeCell ref="BF13:BW13"/>
    <mergeCell ref="BX13:CP13"/>
    <mergeCell ref="EO13:FE13"/>
    <mergeCell ref="CQ14:DH14"/>
    <mergeCell ref="DI14:DX14"/>
    <mergeCell ref="DY14:EN14"/>
    <mergeCell ref="A12:F12"/>
    <mergeCell ref="G12:X12"/>
    <mergeCell ref="Y12:AN12"/>
    <mergeCell ref="AO12:BE12"/>
    <mergeCell ref="BF12:BW12"/>
    <mergeCell ref="BX12:CP12"/>
    <mergeCell ref="EO11:FE11"/>
    <mergeCell ref="CQ9:DH9"/>
    <mergeCell ref="DI9:DX9"/>
    <mergeCell ref="DY9:EN9"/>
    <mergeCell ref="EO9:FE9"/>
    <mergeCell ref="CQ12:DH12"/>
    <mergeCell ref="DI12:DX12"/>
    <mergeCell ref="DY12:EN12"/>
    <mergeCell ref="EO12:FE12"/>
    <mergeCell ref="G11:X11"/>
    <mergeCell ref="Y11:AN11"/>
    <mergeCell ref="AO11:BE11"/>
    <mergeCell ref="BF11:BW11"/>
    <mergeCell ref="DI11:DX11"/>
    <mergeCell ref="DY11:EN11"/>
    <mergeCell ref="BF9:BW9"/>
    <mergeCell ref="BX9:CP9"/>
    <mergeCell ref="BX11:CP11"/>
    <mergeCell ref="CQ11:DH11"/>
    <mergeCell ref="A9:F9"/>
    <mergeCell ref="G9:X9"/>
    <mergeCell ref="Y9:AN9"/>
    <mergeCell ref="AO9:BE9"/>
    <mergeCell ref="A10:FE10"/>
    <mergeCell ref="A11:F11"/>
    <mergeCell ref="AV1:FE1"/>
    <mergeCell ref="AV2:FE2"/>
    <mergeCell ref="A3:FE3"/>
    <mergeCell ref="A4:FE4"/>
    <mergeCell ref="DY6:EN8"/>
    <mergeCell ref="EO6:FE8"/>
    <mergeCell ref="AO7:BE8"/>
    <mergeCell ref="BF7:DH7"/>
    <mergeCell ref="BF8:BW8"/>
    <mergeCell ref="BX8:CP8"/>
    <mergeCell ref="A5:FE5"/>
    <mergeCell ref="A6:F8"/>
    <mergeCell ref="G6:X8"/>
    <mergeCell ref="Y6:AN8"/>
    <mergeCell ref="AO6:DH6"/>
    <mergeCell ref="DI6:DX8"/>
    <mergeCell ref="CQ8:DH8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83"/>
  <sheetViews>
    <sheetView tabSelected="1" topLeftCell="A61" zoomScaleNormal="100" zoomScaleSheetLayoutView="100" workbookViewId="0">
      <selection activeCell="BW81" sqref="BW81:CL81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49" t="s">
        <v>159</v>
      </c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</row>
    <row r="3" spans="1:161" s="3" customFormat="1" ht="15.75" x14ac:dyDescent="0.25">
      <c r="A3" s="82" t="s">
        <v>0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  <c r="EP3" s="82"/>
      <c r="EQ3" s="82"/>
      <c r="ER3" s="82"/>
      <c r="ES3" s="82"/>
      <c r="ET3" s="82"/>
      <c r="EU3" s="82"/>
      <c r="EV3" s="82"/>
      <c r="EW3" s="82"/>
      <c r="EX3" s="82"/>
      <c r="EY3" s="82"/>
      <c r="EZ3" s="82"/>
      <c r="FA3" s="82"/>
      <c r="FB3" s="82"/>
      <c r="FC3" s="82"/>
      <c r="FD3" s="82"/>
      <c r="FE3" s="82"/>
    </row>
    <row r="4" spans="1:161" s="2" customFormat="1" ht="15" x14ac:dyDescent="0.25">
      <c r="A4" s="40" t="s">
        <v>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</row>
    <row r="5" spans="1:161" s="2" customFormat="1" ht="15" x14ac:dyDescent="0.25">
      <c r="A5" s="40" t="s">
        <v>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</row>
    <row r="6" spans="1:161" s="21" customFormat="1" ht="13.5" customHeight="1" x14ac:dyDescent="0.2">
      <c r="A6" s="42" t="s">
        <v>4</v>
      </c>
      <c r="B6" s="43"/>
      <c r="C6" s="43"/>
      <c r="D6" s="43"/>
      <c r="E6" s="43"/>
      <c r="F6" s="44"/>
      <c r="G6" s="42" t="s">
        <v>5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4"/>
      <c r="Y6" s="42" t="s">
        <v>6</v>
      </c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4"/>
      <c r="AO6" s="50" t="s">
        <v>7</v>
      </c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2"/>
      <c r="DI6" s="42" t="s">
        <v>8</v>
      </c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4"/>
      <c r="DY6" s="42" t="s">
        <v>103</v>
      </c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4"/>
      <c r="EO6" s="42" t="s">
        <v>9</v>
      </c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4"/>
    </row>
    <row r="7" spans="1:161" s="21" customFormat="1" ht="13.5" customHeight="1" x14ac:dyDescent="0.2">
      <c r="A7" s="83"/>
      <c r="B7" s="84"/>
      <c r="C7" s="84"/>
      <c r="D7" s="84"/>
      <c r="E7" s="84"/>
      <c r="F7" s="85"/>
      <c r="G7" s="83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5"/>
      <c r="Y7" s="83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5"/>
      <c r="AO7" s="42" t="s">
        <v>10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4"/>
      <c r="BF7" s="50" t="s">
        <v>11</v>
      </c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2"/>
      <c r="DI7" s="83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5"/>
      <c r="DY7" s="83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84"/>
      <c r="EL7" s="84"/>
      <c r="EM7" s="84"/>
      <c r="EN7" s="85"/>
      <c r="EO7" s="83"/>
      <c r="EP7" s="84"/>
      <c r="EQ7" s="84"/>
      <c r="ER7" s="84"/>
      <c r="ES7" s="84"/>
      <c r="ET7" s="84"/>
      <c r="EU7" s="84"/>
      <c r="EV7" s="84"/>
      <c r="EW7" s="84"/>
      <c r="EX7" s="84"/>
      <c r="EY7" s="84"/>
      <c r="EZ7" s="84"/>
      <c r="FA7" s="84"/>
      <c r="FB7" s="84"/>
      <c r="FC7" s="84"/>
      <c r="FD7" s="84"/>
      <c r="FE7" s="85"/>
    </row>
    <row r="8" spans="1:161" s="21" customFormat="1" ht="39.75" customHeight="1" x14ac:dyDescent="0.2">
      <c r="A8" s="86"/>
      <c r="B8" s="87"/>
      <c r="C8" s="87"/>
      <c r="D8" s="87"/>
      <c r="E8" s="87"/>
      <c r="F8" s="88"/>
      <c r="G8" s="86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8"/>
      <c r="Y8" s="86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8"/>
      <c r="AO8" s="86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8"/>
      <c r="BF8" s="89" t="s">
        <v>12</v>
      </c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 t="s">
        <v>13</v>
      </c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 t="s">
        <v>14</v>
      </c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6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8"/>
      <c r="DY8" s="86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8"/>
      <c r="EO8" s="86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8"/>
    </row>
    <row r="9" spans="1:161" s="6" customFormat="1" x14ac:dyDescent="0.2">
      <c r="A9" s="41">
        <v>1</v>
      </c>
      <c r="B9" s="41"/>
      <c r="C9" s="41"/>
      <c r="D9" s="41"/>
      <c r="E9" s="41"/>
      <c r="F9" s="41"/>
      <c r="G9" s="41">
        <v>2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>
        <v>3</v>
      </c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>
        <v>4</v>
      </c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>
        <v>5</v>
      </c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>
        <v>6</v>
      </c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>
        <v>7</v>
      </c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>
        <v>8</v>
      </c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>
        <v>9</v>
      </c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>
        <v>10</v>
      </c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</row>
    <row r="10" spans="1:161" s="7" customFormat="1" ht="15" customHeight="1" x14ac:dyDescent="0.2">
      <c r="A10" s="90" t="s">
        <v>105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2"/>
    </row>
    <row r="11" spans="1:161" s="7" customFormat="1" ht="27.75" customHeight="1" x14ac:dyDescent="0.2">
      <c r="A11" s="33" t="s">
        <v>17</v>
      </c>
      <c r="B11" s="33"/>
      <c r="C11" s="33"/>
      <c r="D11" s="33"/>
      <c r="E11" s="33"/>
      <c r="F11" s="33"/>
      <c r="G11" s="39" t="s">
        <v>22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7">
        <v>8</v>
      </c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>
        <f>BF11+BX11+CQ11</f>
        <v>4717</v>
      </c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>
        <v>0</v>
      </c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>
        <v>0</v>
      </c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>
        <v>4717</v>
      </c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>
        <v>20</v>
      </c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>
        <v>1.7</v>
      </c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8">
        <f>Y11*AO11*12*1.7-74.4</f>
        <v>769740</v>
      </c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</row>
    <row r="12" spans="1:161" s="7" customFormat="1" ht="15" customHeight="1" x14ac:dyDescent="0.2">
      <c r="A12" s="45" t="s">
        <v>107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7"/>
      <c r="Y12" s="37" t="s">
        <v>16</v>
      </c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 t="s">
        <v>16</v>
      </c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 t="s">
        <v>16</v>
      </c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 t="s">
        <v>16</v>
      </c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 t="s">
        <v>16</v>
      </c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 t="s">
        <v>16</v>
      </c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8">
        <f>EO11</f>
        <v>769740</v>
      </c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</row>
    <row r="13" spans="1:161" s="7" customFormat="1" ht="15" customHeight="1" x14ac:dyDescent="0.2">
      <c r="A13" s="45" t="s">
        <v>108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7"/>
      <c r="Y13" s="37" t="s">
        <v>16</v>
      </c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 t="s">
        <v>16</v>
      </c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 t="s">
        <v>16</v>
      </c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 t="s">
        <v>16</v>
      </c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 t="s">
        <v>16</v>
      </c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 t="s">
        <v>16</v>
      </c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8">
        <f>EO12</f>
        <v>769740</v>
      </c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</row>
    <row r="14" spans="1:161" s="7" customFormat="1" ht="15" customHeight="1" x14ac:dyDescent="0.2">
      <c r="A14" s="17"/>
      <c r="B14" s="17"/>
      <c r="C14" s="17"/>
      <c r="D14" s="17"/>
      <c r="E14" s="17"/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</row>
    <row r="15" spans="1:161" s="4" customFormat="1" ht="14.25" x14ac:dyDescent="0.2">
      <c r="A15" s="40" t="s">
        <v>25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</row>
    <row r="16" spans="1:161" s="2" customFormat="1" ht="10.5" customHeight="1" x14ac:dyDescent="0.25"/>
    <row r="17" spans="1:105" s="31" customFormat="1" ht="45" customHeight="1" x14ac:dyDescent="0.2">
      <c r="A17" s="42" t="s">
        <v>4</v>
      </c>
      <c r="B17" s="43"/>
      <c r="C17" s="43"/>
      <c r="D17" s="43"/>
      <c r="E17" s="43"/>
      <c r="F17" s="44"/>
      <c r="G17" s="42" t="s">
        <v>26</v>
      </c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4"/>
      <c r="AE17" s="42" t="s">
        <v>27</v>
      </c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4"/>
      <c r="BD17" s="42" t="s">
        <v>28</v>
      </c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4"/>
      <c r="BT17" s="42" t="s">
        <v>29</v>
      </c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4"/>
      <c r="CJ17" s="42" t="s">
        <v>30</v>
      </c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4"/>
    </row>
    <row r="18" spans="1:105" s="6" customFormat="1" x14ac:dyDescent="0.2">
      <c r="A18" s="41">
        <v>1</v>
      </c>
      <c r="B18" s="41"/>
      <c r="C18" s="41"/>
      <c r="D18" s="41"/>
      <c r="E18" s="41"/>
      <c r="F18" s="41"/>
      <c r="G18" s="41">
        <v>2</v>
      </c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>
        <v>3</v>
      </c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>
        <v>4</v>
      </c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>
        <v>5</v>
      </c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>
        <v>6</v>
      </c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</row>
    <row r="19" spans="1:105" s="7" customFormat="1" ht="15" customHeight="1" x14ac:dyDescent="0.2">
      <c r="A19" s="33" t="s">
        <v>17</v>
      </c>
      <c r="B19" s="33"/>
      <c r="C19" s="33"/>
      <c r="D19" s="33"/>
      <c r="E19" s="33"/>
      <c r="F19" s="33"/>
      <c r="G19" s="39" t="s">
        <v>109</v>
      </c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</row>
    <row r="20" spans="1:105" s="7" customFormat="1" ht="15" customHeight="1" x14ac:dyDescent="0.2">
      <c r="A20" s="33" t="s">
        <v>18</v>
      </c>
      <c r="B20" s="33"/>
      <c r="C20" s="33"/>
      <c r="D20" s="33"/>
      <c r="E20" s="33"/>
      <c r="F20" s="33"/>
      <c r="G20" s="39" t="s">
        <v>111</v>
      </c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</row>
    <row r="21" spans="1:105" s="7" customFormat="1" ht="15" customHeight="1" x14ac:dyDescent="0.2">
      <c r="A21" s="33" t="s">
        <v>19</v>
      </c>
      <c r="B21" s="33"/>
      <c r="C21" s="33"/>
      <c r="D21" s="33"/>
      <c r="E21" s="33"/>
      <c r="F21" s="33"/>
      <c r="G21" s="39" t="s">
        <v>110</v>
      </c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7">
        <v>1322</v>
      </c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>
        <v>1</v>
      </c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8">
        <v>2644</v>
      </c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</row>
    <row r="22" spans="1:105" s="7" customFormat="1" ht="15" customHeight="1" x14ac:dyDescent="0.2">
      <c r="A22" s="33"/>
      <c r="B22" s="33"/>
      <c r="C22" s="33"/>
      <c r="D22" s="33"/>
      <c r="E22" s="33"/>
      <c r="F22" s="33"/>
      <c r="G22" s="46" t="s">
        <v>15</v>
      </c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7"/>
      <c r="AE22" s="37" t="s">
        <v>16</v>
      </c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 t="s">
        <v>16</v>
      </c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 t="s">
        <v>16</v>
      </c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8">
        <f>CJ21</f>
        <v>2644</v>
      </c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</row>
    <row r="24" spans="1:105" s="4" customFormat="1" ht="41.25" customHeight="1" x14ac:dyDescent="0.2">
      <c r="A24" s="48" t="s">
        <v>160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</row>
    <row r="25" spans="1:105" s="2" customFormat="1" ht="10.5" customHeight="1" x14ac:dyDescent="0.25"/>
    <row r="26" spans="1:105" s="2" customFormat="1" ht="55.5" customHeight="1" x14ac:dyDescent="0.25">
      <c r="A26" s="50" t="s">
        <v>4</v>
      </c>
      <c r="B26" s="51"/>
      <c r="C26" s="51"/>
      <c r="D26" s="51"/>
      <c r="E26" s="51"/>
      <c r="F26" s="52"/>
      <c r="G26" s="50" t="s">
        <v>36</v>
      </c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2"/>
      <c r="BW26" s="50" t="s">
        <v>37</v>
      </c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2"/>
      <c r="CM26" s="50" t="s">
        <v>38</v>
      </c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2"/>
    </row>
    <row r="27" spans="1:105" x14ac:dyDescent="0.2">
      <c r="A27" s="103">
        <v>1</v>
      </c>
      <c r="B27" s="104"/>
      <c r="C27" s="104"/>
      <c r="D27" s="104"/>
      <c r="E27" s="104"/>
      <c r="F27" s="105"/>
      <c r="G27" s="103">
        <v>2</v>
      </c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5"/>
      <c r="BW27" s="103">
        <v>3</v>
      </c>
      <c r="BX27" s="104"/>
      <c r="BY27" s="104"/>
      <c r="BZ27" s="104"/>
      <c r="CA27" s="104"/>
      <c r="CB27" s="104"/>
      <c r="CC27" s="104"/>
      <c r="CD27" s="104"/>
      <c r="CE27" s="104"/>
      <c r="CF27" s="104"/>
      <c r="CG27" s="104"/>
      <c r="CH27" s="104"/>
      <c r="CI27" s="104"/>
      <c r="CJ27" s="104"/>
      <c r="CK27" s="104"/>
      <c r="CL27" s="105"/>
      <c r="CM27" s="103">
        <v>4</v>
      </c>
      <c r="CN27" s="104"/>
      <c r="CO27" s="104"/>
      <c r="CP27" s="104"/>
      <c r="CQ27" s="104"/>
      <c r="CR27" s="104"/>
      <c r="CS27" s="104"/>
      <c r="CT27" s="104"/>
      <c r="CU27" s="104"/>
      <c r="CV27" s="104"/>
      <c r="CW27" s="104"/>
      <c r="CX27" s="104"/>
      <c r="CY27" s="104"/>
      <c r="CZ27" s="104"/>
      <c r="DA27" s="105"/>
    </row>
    <row r="28" spans="1:105" s="2" customFormat="1" ht="21.75" customHeight="1" x14ac:dyDescent="0.25">
      <c r="A28" s="106" t="s">
        <v>17</v>
      </c>
      <c r="B28" s="107"/>
      <c r="C28" s="107"/>
      <c r="D28" s="107"/>
      <c r="E28" s="107"/>
      <c r="F28" s="108"/>
      <c r="G28" s="32"/>
      <c r="H28" s="35" t="s">
        <v>39</v>
      </c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6"/>
      <c r="BW28" s="109" t="s">
        <v>16</v>
      </c>
      <c r="BX28" s="110"/>
      <c r="BY28" s="110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11"/>
      <c r="CM28" s="112">
        <f>CM29</f>
        <v>169340</v>
      </c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4"/>
    </row>
    <row r="29" spans="1:105" ht="12.75" customHeight="1" x14ac:dyDescent="0.2">
      <c r="A29" s="60" t="s">
        <v>40</v>
      </c>
      <c r="B29" s="61"/>
      <c r="C29" s="61"/>
      <c r="D29" s="61"/>
      <c r="E29" s="61"/>
      <c r="F29" s="62"/>
      <c r="G29" s="10"/>
      <c r="H29" s="66" t="s">
        <v>11</v>
      </c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66"/>
      <c r="BU29" s="66"/>
      <c r="BV29" s="67"/>
      <c r="BW29" s="68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70"/>
      <c r="CM29" s="74">
        <v>169340</v>
      </c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6"/>
    </row>
    <row r="30" spans="1:105" ht="12.75" customHeight="1" x14ac:dyDescent="0.2">
      <c r="A30" s="63"/>
      <c r="B30" s="64"/>
      <c r="C30" s="64"/>
      <c r="D30" s="64"/>
      <c r="E30" s="64"/>
      <c r="F30" s="65"/>
      <c r="G30" s="11"/>
      <c r="H30" s="80" t="s">
        <v>41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1"/>
      <c r="BW30" s="71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3"/>
      <c r="CM30" s="77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9"/>
    </row>
    <row r="31" spans="1:105" ht="13.5" customHeight="1" x14ac:dyDescent="0.2">
      <c r="A31" s="33" t="s">
        <v>42</v>
      </c>
      <c r="B31" s="33"/>
      <c r="C31" s="33"/>
      <c r="D31" s="33"/>
      <c r="E31" s="33"/>
      <c r="F31" s="33"/>
      <c r="G31" s="20"/>
      <c r="H31" s="58" t="s">
        <v>43</v>
      </c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9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</row>
    <row r="32" spans="1:105" ht="26.25" customHeight="1" x14ac:dyDescent="0.2">
      <c r="A32" s="33" t="s">
        <v>44</v>
      </c>
      <c r="B32" s="33"/>
      <c r="C32" s="33"/>
      <c r="D32" s="33"/>
      <c r="E32" s="33"/>
      <c r="F32" s="33"/>
      <c r="G32" s="20"/>
      <c r="H32" s="58" t="s">
        <v>45</v>
      </c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9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</row>
    <row r="33" spans="1:105" ht="26.25" customHeight="1" x14ac:dyDescent="0.2">
      <c r="A33" s="33" t="s">
        <v>18</v>
      </c>
      <c r="B33" s="33"/>
      <c r="C33" s="33"/>
      <c r="D33" s="33"/>
      <c r="E33" s="33"/>
      <c r="F33" s="33"/>
      <c r="G33" s="20"/>
      <c r="H33" s="35" t="s">
        <v>46</v>
      </c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6"/>
      <c r="BW33" s="37" t="s">
        <v>16</v>
      </c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8">
        <f>CM34+CM37</f>
        <v>23860</v>
      </c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</row>
    <row r="34" spans="1:105" x14ac:dyDescent="0.2">
      <c r="A34" s="60" t="s">
        <v>47</v>
      </c>
      <c r="B34" s="61"/>
      <c r="C34" s="61"/>
      <c r="D34" s="61"/>
      <c r="E34" s="61"/>
      <c r="F34" s="62"/>
      <c r="G34" s="10"/>
      <c r="H34" s="66" t="s">
        <v>11</v>
      </c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7"/>
      <c r="BW34" s="68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70"/>
      <c r="CM34" s="74">
        <v>22320</v>
      </c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6"/>
    </row>
    <row r="35" spans="1:105" ht="25.5" customHeight="1" x14ac:dyDescent="0.2">
      <c r="A35" s="63"/>
      <c r="B35" s="64"/>
      <c r="C35" s="64"/>
      <c r="D35" s="64"/>
      <c r="E35" s="64"/>
      <c r="F35" s="65"/>
      <c r="G35" s="11"/>
      <c r="H35" s="80" t="s">
        <v>48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0"/>
      <c r="BV35" s="81"/>
      <c r="BW35" s="71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3"/>
      <c r="CM35" s="77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9"/>
    </row>
    <row r="36" spans="1:105" ht="26.25" customHeight="1" x14ac:dyDescent="0.2">
      <c r="A36" s="33" t="s">
        <v>49</v>
      </c>
      <c r="B36" s="33"/>
      <c r="C36" s="33"/>
      <c r="D36" s="33"/>
      <c r="E36" s="33"/>
      <c r="F36" s="33"/>
      <c r="G36" s="20"/>
      <c r="H36" s="58" t="s">
        <v>50</v>
      </c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9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</row>
    <row r="37" spans="1:105" ht="27" customHeight="1" x14ac:dyDescent="0.2">
      <c r="A37" s="33" t="s">
        <v>51</v>
      </c>
      <c r="B37" s="33"/>
      <c r="C37" s="33"/>
      <c r="D37" s="33"/>
      <c r="E37" s="33"/>
      <c r="F37" s="33"/>
      <c r="G37" s="20"/>
      <c r="H37" s="58" t="s">
        <v>52</v>
      </c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9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8">
        <v>1540</v>
      </c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</row>
    <row r="38" spans="1:105" ht="27" customHeight="1" x14ac:dyDescent="0.2">
      <c r="A38" s="33" t="s">
        <v>53</v>
      </c>
      <c r="B38" s="33"/>
      <c r="C38" s="33"/>
      <c r="D38" s="33"/>
      <c r="E38" s="33"/>
      <c r="F38" s="33"/>
      <c r="G38" s="20"/>
      <c r="H38" s="58" t="s">
        <v>54</v>
      </c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9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</row>
    <row r="39" spans="1:105" ht="27" customHeight="1" x14ac:dyDescent="0.2">
      <c r="A39" s="33" t="s">
        <v>55</v>
      </c>
      <c r="B39" s="33"/>
      <c r="C39" s="33"/>
      <c r="D39" s="33"/>
      <c r="E39" s="33"/>
      <c r="F39" s="33"/>
      <c r="G39" s="20"/>
      <c r="H39" s="58" t="s">
        <v>54</v>
      </c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9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8"/>
      <c r="CN39" s="38"/>
      <c r="CO39" s="38"/>
      <c r="CP39" s="38"/>
      <c r="CQ39" s="38"/>
      <c r="CR39" s="38"/>
      <c r="CS39" s="38"/>
      <c r="CT39" s="38"/>
      <c r="CU39" s="38"/>
      <c r="CV39" s="38"/>
      <c r="CW39" s="38"/>
      <c r="CX39" s="38"/>
      <c r="CY39" s="38"/>
      <c r="CZ39" s="38"/>
      <c r="DA39" s="38"/>
    </row>
    <row r="40" spans="1:105" ht="26.25" customHeight="1" x14ac:dyDescent="0.2">
      <c r="A40" s="33" t="s">
        <v>19</v>
      </c>
      <c r="B40" s="33"/>
      <c r="C40" s="33"/>
      <c r="D40" s="33"/>
      <c r="E40" s="33"/>
      <c r="F40" s="33"/>
      <c r="G40" s="20"/>
      <c r="H40" s="35" t="s">
        <v>56</v>
      </c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6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8">
        <v>39260</v>
      </c>
      <c r="CN40" s="38"/>
      <c r="CO40" s="38"/>
      <c r="CP40" s="38"/>
      <c r="CQ40" s="38"/>
      <c r="CR40" s="38"/>
      <c r="CS40" s="38"/>
      <c r="CT40" s="38"/>
      <c r="CU40" s="38"/>
      <c r="CV40" s="38"/>
      <c r="CW40" s="38"/>
      <c r="CX40" s="38"/>
      <c r="CY40" s="38"/>
      <c r="CZ40" s="38"/>
      <c r="DA40" s="38"/>
    </row>
    <row r="41" spans="1:105" ht="13.5" customHeight="1" x14ac:dyDescent="0.2">
      <c r="A41" s="33"/>
      <c r="B41" s="33"/>
      <c r="C41" s="33"/>
      <c r="D41" s="33"/>
      <c r="E41" s="33"/>
      <c r="F41" s="33"/>
      <c r="G41" s="45" t="s">
        <v>15</v>
      </c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7"/>
      <c r="BW41" s="37" t="s">
        <v>16</v>
      </c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8">
        <f>CM28+CM33+CM40</f>
        <v>232460</v>
      </c>
      <c r="CN41" s="38"/>
      <c r="CO41" s="38"/>
      <c r="CP41" s="38"/>
      <c r="CQ41" s="38"/>
      <c r="CR41" s="38"/>
      <c r="CS41" s="38"/>
      <c r="CT41" s="38"/>
      <c r="CU41" s="38"/>
      <c r="CV41" s="38"/>
      <c r="CW41" s="38"/>
      <c r="CX41" s="38"/>
      <c r="CY41" s="38"/>
      <c r="CZ41" s="38"/>
      <c r="DA41" s="38"/>
    </row>
    <row r="42" spans="1:105" ht="13.5" customHeight="1" x14ac:dyDescent="0.2">
      <c r="A42" s="33"/>
      <c r="B42" s="33"/>
      <c r="C42" s="33"/>
      <c r="D42" s="33"/>
      <c r="E42" s="33"/>
      <c r="F42" s="33"/>
      <c r="G42" s="45" t="s">
        <v>11</v>
      </c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7"/>
      <c r="BW42" s="37" t="s">
        <v>16</v>
      </c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8"/>
      <c r="CN42" s="38"/>
      <c r="CO42" s="38"/>
      <c r="CP42" s="38"/>
      <c r="CQ42" s="38"/>
      <c r="CR42" s="38"/>
      <c r="CS42" s="38"/>
      <c r="CT42" s="38"/>
      <c r="CU42" s="38"/>
      <c r="CV42" s="38"/>
      <c r="CW42" s="38"/>
      <c r="CX42" s="38"/>
      <c r="CY42" s="38"/>
      <c r="CZ42" s="38"/>
      <c r="DA42" s="38"/>
    </row>
    <row r="43" spans="1:105" ht="13.5" customHeight="1" x14ac:dyDescent="0.2">
      <c r="A43" s="33"/>
      <c r="B43" s="33"/>
      <c r="C43" s="33"/>
      <c r="D43" s="33"/>
      <c r="E43" s="33"/>
      <c r="F43" s="33"/>
      <c r="G43" s="45" t="s">
        <v>113</v>
      </c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7"/>
      <c r="BW43" s="37" t="s">
        <v>16</v>
      </c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8">
        <v>232460</v>
      </c>
      <c r="CN43" s="38"/>
      <c r="CO43" s="38"/>
      <c r="CP43" s="38"/>
      <c r="CQ43" s="38"/>
      <c r="CR43" s="38"/>
      <c r="CS43" s="38"/>
      <c r="CT43" s="38"/>
      <c r="CU43" s="38"/>
      <c r="CV43" s="38"/>
      <c r="CW43" s="38"/>
      <c r="CX43" s="38"/>
      <c r="CY43" s="38"/>
      <c r="CZ43" s="38"/>
      <c r="DA43" s="38"/>
    </row>
    <row r="44" spans="1:105" s="2" customFormat="1" ht="3.75" customHeight="1" x14ac:dyDescent="0.25"/>
    <row r="45" spans="1:105" s="12" customFormat="1" ht="48" customHeight="1" x14ac:dyDescent="0.2">
      <c r="A45" s="56" t="s">
        <v>57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</row>
    <row r="46" spans="1:105" ht="90.75" customHeight="1" x14ac:dyDescent="0.2"/>
    <row r="47" spans="1:105" s="4" customFormat="1" ht="14.25" x14ac:dyDescent="0.2">
      <c r="A47" s="40" t="s">
        <v>58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40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</row>
    <row r="48" spans="1:105" s="2" customFormat="1" ht="11.25" customHeight="1" x14ac:dyDescent="0.25"/>
    <row r="49" spans="1:105" s="21" customFormat="1" ht="11.25" customHeight="1" x14ac:dyDescent="0.2">
      <c r="A49" s="42" t="s">
        <v>4</v>
      </c>
      <c r="B49" s="43"/>
      <c r="C49" s="43"/>
      <c r="D49" s="43"/>
      <c r="E49" s="43"/>
      <c r="F49" s="43"/>
      <c r="G49" s="44"/>
      <c r="H49" s="42" t="s">
        <v>59</v>
      </c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4"/>
      <c r="BD49" s="42" t="s">
        <v>60</v>
      </c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4"/>
      <c r="BT49" s="42" t="s">
        <v>61</v>
      </c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4"/>
      <c r="CJ49" s="42" t="s">
        <v>62</v>
      </c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4"/>
    </row>
    <row r="50" spans="1:105" s="6" customFormat="1" x14ac:dyDescent="0.2">
      <c r="A50" s="41">
        <v>1</v>
      </c>
      <c r="B50" s="41"/>
      <c r="C50" s="41"/>
      <c r="D50" s="41"/>
      <c r="E50" s="41"/>
      <c r="F50" s="41"/>
      <c r="G50" s="41"/>
      <c r="H50" s="41">
        <v>2</v>
      </c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>
        <v>3</v>
      </c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  <c r="BR50" s="41"/>
      <c r="BS50" s="41"/>
      <c r="BT50" s="41">
        <v>4</v>
      </c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>
        <v>5</v>
      </c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</row>
    <row r="51" spans="1:105" s="7" customFormat="1" ht="15" customHeight="1" x14ac:dyDescent="0.2">
      <c r="A51" s="33" t="s">
        <v>114</v>
      </c>
      <c r="B51" s="33"/>
      <c r="C51" s="33"/>
      <c r="D51" s="33"/>
      <c r="E51" s="33"/>
      <c r="F51" s="33"/>
      <c r="G51" s="33"/>
      <c r="H51" s="39" t="s">
        <v>115</v>
      </c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7">
        <v>0</v>
      </c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>
        <v>0</v>
      </c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8">
        <v>0</v>
      </c>
      <c r="CK51" s="38"/>
      <c r="CL51" s="38"/>
      <c r="CM51" s="38"/>
      <c r="CN51" s="38"/>
      <c r="CO51" s="38"/>
      <c r="CP51" s="38"/>
      <c r="CQ51" s="38"/>
      <c r="CR51" s="38"/>
      <c r="CS51" s="38"/>
      <c r="CT51" s="38"/>
      <c r="CU51" s="38"/>
      <c r="CV51" s="38"/>
      <c r="CW51" s="38"/>
      <c r="CX51" s="38"/>
      <c r="CY51" s="38"/>
      <c r="CZ51" s="38"/>
      <c r="DA51" s="38"/>
    </row>
    <row r="52" spans="1:105" s="7" customFormat="1" ht="15" customHeight="1" x14ac:dyDescent="0.2">
      <c r="A52" s="33" t="s">
        <v>18</v>
      </c>
      <c r="B52" s="33"/>
      <c r="C52" s="33"/>
      <c r="D52" s="33"/>
      <c r="E52" s="33"/>
      <c r="F52" s="33"/>
      <c r="G52" s="33"/>
      <c r="H52" s="39" t="s">
        <v>164</v>
      </c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8">
        <v>43700</v>
      </c>
      <c r="CK52" s="38"/>
      <c r="CL52" s="38"/>
      <c r="CM52" s="38"/>
      <c r="CN52" s="38"/>
      <c r="CO52" s="38"/>
      <c r="CP52" s="38"/>
      <c r="CQ52" s="38"/>
      <c r="CR52" s="38"/>
      <c r="CS52" s="38"/>
      <c r="CT52" s="38"/>
      <c r="CU52" s="38"/>
      <c r="CV52" s="38"/>
      <c r="CW52" s="38"/>
      <c r="CX52" s="38"/>
      <c r="CY52" s="38"/>
      <c r="CZ52" s="38"/>
      <c r="DA52" s="38"/>
    </row>
    <row r="53" spans="1:105" s="7" customFormat="1" ht="15" customHeight="1" x14ac:dyDescent="0.2">
      <c r="A53" s="33" t="s">
        <v>19</v>
      </c>
      <c r="B53" s="33"/>
      <c r="C53" s="33"/>
      <c r="D53" s="33"/>
      <c r="E53" s="33"/>
      <c r="F53" s="33"/>
      <c r="G53" s="33"/>
      <c r="H53" s="39" t="s">
        <v>165</v>
      </c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8">
        <v>763600</v>
      </c>
      <c r="CK53" s="38"/>
      <c r="CL53" s="38"/>
      <c r="CM53" s="38"/>
      <c r="CN53" s="38"/>
      <c r="CO53" s="38"/>
      <c r="CP53" s="38"/>
      <c r="CQ53" s="38"/>
      <c r="CR53" s="38"/>
      <c r="CS53" s="38"/>
      <c r="CT53" s="38"/>
      <c r="CU53" s="38"/>
      <c r="CV53" s="38"/>
      <c r="CW53" s="38"/>
      <c r="CX53" s="38"/>
      <c r="CY53" s="38"/>
      <c r="CZ53" s="38"/>
      <c r="DA53" s="38"/>
    </row>
    <row r="54" spans="1:105" s="7" customFormat="1" ht="15" customHeight="1" x14ac:dyDescent="0.2">
      <c r="A54" s="33" t="s">
        <v>23</v>
      </c>
      <c r="B54" s="33"/>
      <c r="C54" s="33"/>
      <c r="D54" s="33"/>
      <c r="E54" s="33"/>
      <c r="F54" s="33"/>
      <c r="G54" s="33"/>
      <c r="H54" s="39" t="s">
        <v>178</v>
      </c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8">
        <v>30000</v>
      </c>
      <c r="CK54" s="38"/>
      <c r="CL54" s="38"/>
      <c r="CM54" s="38"/>
      <c r="CN54" s="38"/>
      <c r="CO54" s="38"/>
      <c r="CP54" s="38"/>
      <c r="CQ54" s="38"/>
      <c r="CR54" s="38"/>
      <c r="CS54" s="38"/>
      <c r="CT54" s="38"/>
      <c r="CU54" s="38"/>
      <c r="CV54" s="38"/>
      <c r="CW54" s="38"/>
      <c r="CX54" s="38"/>
      <c r="CY54" s="38"/>
      <c r="CZ54" s="38"/>
      <c r="DA54" s="38"/>
    </row>
    <row r="55" spans="1:105" s="7" customFormat="1" ht="15" customHeight="1" x14ac:dyDescent="0.2">
      <c r="A55" s="33"/>
      <c r="B55" s="33"/>
      <c r="C55" s="33"/>
      <c r="D55" s="33"/>
      <c r="E55" s="33"/>
      <c r="F55" s="33"/>
      <c r="G55" s="33"/>
      <c r="H55" s="46" t="s">
        <v>15</v>
      </c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7"/>
      <c r="BD55" s="37" t="s">
        <v>16</v>
      </c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 t="s">
        <v>16</v>
      </c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8">
        <f>CJ51+CJ52+CJ53+CJ54</f>
        <v>837300</v>
      </c>
      <c r="CK55" s="38"/>
      <c r="CL55" s="38"/>
      <c r="CM55" s="38"/>
      <c r="CN55" s="38"/>
      <c r="CO55" s="38"/>
      <c r="CP55" s="38"/>
      <c r="CQ55" s="38"/>
      <c r="CR55" s="38"/>
      <c r="CS55" s="38"/>
      <c r="CT55" s="38"/>
      <c r="CU55" s="38"/>
      <c r="CV55" s="38"/>
      <c r="CW55" s="38"/>
      <c r="CX55" s="38"/>
      <c r="CY55" s="38"/>
      <c r="CZ55" s="38"/>
      <c r="DA55" s="38"/>
    </row>
    <row r="56" spans="1:105" s="7" customFormat="1" ht="15" customHeight="1" x14ac:dyDescent="0.2">
      <c r="A56" s="25"/>
      <c r="B56" s="25"/>
      <c r="C56" s="25"/>
      <c r="D56" s="25"/>
      <c r="E56" s="25"/>
      <c r="F56" s="25"/>
      <c r="G56" s="25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</row>
    <row r="57" spans="1:105" s="4" customFormat="1" ht="14.25" x14ac:dyDescent="0.2">
      <c r="A57" s="40" t="s">
        <v>173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O57" s="40"/>
      <c r="CP57" s="40"/>
      <c r="CQ57" s="40"/>
      <c r="CR57" s="40"/>
      <c r="CS57" s="40"/>
      <c r="CT57" s="40"/>
      <c r="CU57" s="40"/>
      <c r="CV57" s="40"/>
      <c r="CW57" s="40"/>
      <c r="CX57" s="40"/>
      <c r="CY57" s="40"/>
      <c r="CZ57" s="40"/>
      <c r="DA57" s="40"/>
    </row>
    <row r="58" spans="1:105" s="4" customFormat="1" ht="14.25" x14ac:dyDescent="0.2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</row>
    <row r="59" spans="1:105" s="4" customFormat="1" ht="14.25" x14ac:dyDescent="0.2">
      <c r="A59" s="40" t="s">
        <v>166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</row>
    <row r="60" spans="1:105" s="2" customFormat="1" ht="10.5" customHeight="1" x14ac:dyDescent="0.25"/>
    <row r="61" spans="1:105" s="2" customFormat="1" ht="30" customHeight="1" x14ac:dyDescent="0.25">
      <c r="A61" s="42" t="s">
        <v>4</v>
      </c>
      <c r="B61" s="43"/>
      <c r="C61" s="43"/>
      <c r="D61" s="43"/>
      <c r="E61" s="43"/>
      <c r="F61" s="43"/>
      <c r="G61" s="44"/>
      <c r="H61" s="42" t="s">
        <v>64</v>
      </c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4"/>
      <c r="BT61" s="42" t="s">
        <v>94</v>
      </c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4"/>
      <c r="CJ61" s="42" t="s">
        <v>95</v>
      </c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4"/>
    </row>
    <row r="62" spans="1:105" x14ac:dyDescent="0.2">
      <c r="A62" s="41">
        <v>1</v>
      </c>
      <c r="B62" s="41"/>
      <c r="C62" s="41"/>
      <c r="D62" s="41"/>
      <c r="E62" s="41"/>
      <c r="F62" s="41"/>
      <c r="G62" s="41"/>
      <c r="H62" s="41">
        <v>2</v>
      </c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  <c r="BR62" s="41"/>
      <c r="BS62" s="41"/>
      <c r="BT62" s="41">
        <v>3</v>
      </c>
      <c r="BU62" s="41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>
        <v>4</v>
      </c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</row>
    <row r="63" spans="1:105" s="2" customFormat="1" ht="15" customHeight="1" x14ac:dyDescent="0.25">
      <c r="A63" s="33" t="s">
        <v>17</v>
      </c>
      <c r="B63" s="33"/>
      <c r="C63" s="33"/>
      <c r="D63" s="33"/>
      <c r="E63" s="33"/>
      <c r="F63" s="33"/>
      <c r="G63" s="33"/>
      <c r="H63" s="34" t="s">
        <v>180</v>
      </c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6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8">
        <v>2600</v>
      </c>
      <c r="CK63" s="38"/>
      <c r="CL63" s="38"/>
      <c r="CM63" s="38"/>
      <c r="CN63" s="38"/>
      <c r="CO63" s="38"/>
      <c r="CP63" s="38"/>
      <c r="CQ63" s="38"/>
      <c r="CR63" s="38"/>
      <c r="CS63" s="38"/>
      <c r="CT63" s="38"/>
      <c r="CU63" s="38"/>
      <c r="CV63" s="38"/>
      <c r="CW63" s="38"/>
      <c r="CX63" s="38"/>
      <c r="CY63" s="38"/>
      <c r="CZ63" s="38"/>
      <c r="DA63" s="38"/>
    </row>
    <row r="64" spans="1:105" s="2" customFormat="1" ht="15" customHeight="1" x14ac:dyDescent="0.25">
      <c r="A64" s="33" t="s">
        <v>18</v>
      </c>
      <c r="B64" s="33"/>
      <c r="C64" s="33"/>
      <c r="D64" s="33"/>
      <c r="E64" s="33"/>
      <c r="F64" s="33"/>
      <c r="G64" s="33"/>
      <c r="H64" s="34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6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8">
        <v>0</v>
      </c>
      <c r="CK64" s="38"/>
      <c r="CL64" s="38"/>
      <c r="CM64" s="38"/>
      <c r="CN64" s="38"/>
      <c r="CO64" s="38"/>
      <c r="CP64" s="38"/>
      <c r="CQ64" s="38"/>
      <c r="CR64" s="38"/>
      <c r="CS64" s="38"/>
      <c r="CT64" s="38"/>
      <c r="CU64" s="38"/>
      <c r="CV64" s="38"/>
      <c r="CW64" s="38"/>
      <c r="CX64" s="38"/>
      <c r="CY64" s="38"/>
      <c r="CZ64" s="38"/>
      <c r="DA64" s="38"/>
    </row>
    <row r="65" spans="1:161" s="2" customFormat="1" ht="15" customHeight="1" x14ac:dyDescent="0.25">
      <c r="A65" s="33"/>
      <c r="B65" s="33"/>
      <c r="C65" s="33"/>
      <c r="D65" s="33"/>
      <c r="E65" s="33"/>
      <c r="F65" s="33"/>
      <c r="G65" s="33"/>
      <c r="H65" s="98" t="s">
        <v>15</v>
      </c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BM65" s="99"/>
      <c r="BN65" s="99"/>
      <c r="BO65" s="99"/>
      <c r="BP65" s="99"/>
      <c r="BQ65" s="99"/>
      <c r="BR65" s="99"/>
      <c r="BS65" s="100"/>
      <c r="BT65" s="37" t="s">
        <v>16</v>
      </c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8">
        <f>CJ63+CJ64</f>
        <v>2600</v>
      </c>
      <c r="CK65" s="38"/>
      <c r="CL65" s="38"/>
      <c r="CM65" s="38"/>
      <c r="CN65" s="38"/>
      <c r="CO65" s="38"/>
      <c r="CP65" s="38"/>
      <c r="CQ65" s="38"/>
      <c r="CR65" s="38"/>
      <c r="CS65" s="38"/>
      <c r="CT65" s="38"/>
      <c r="CU65" s="38"/>
      <c r="CV65" s="38"/>
      <c r="CW65" s="38"/>
      <c r="CX65" s="38"/>
      <c r="CY65" s="38"/>
      <c r="CZ65" s="38"/>
      <c r="DA65" s="38"/>
    </row>
    <row r="66" spans="1:161" s="7" customFormat="1" ht="15" customHeight="1" x14ac:dyDescent="0.2">
      <c r="A66" s="25"/>
      <c r="B66" s="25"/>
      <c r="C66" s="25"/>
      <c r="D66" s="25"/>
      <c r="E66" s="25"/>
      <c r="F66" s="25"/>
      <c r="G66" s="25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</row>
    <row r="67" spans="1:161" s="7" customFormat="1" ht="15" customHeight="1" x14ac:dyDescent="0.2">
      <c r="A67" s="22"/>
      <c r="B67" s="22"/>
      <c r="C67" s="22"/>
      <c r="D67" s="22"/>
      <c r="E67" s="22"/>
      <c r="F67" s="22"/>
      <c r="G67" s="22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</row>
    <row r="68" spans="1:161" s="4" customFormat="1" ht="28.5" customHeight="1" x14ac:dyDescent="0.2">
      <c r="A68" s="48" t="s">
        <v>167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</row>
    <row r="69" spans="1:161" s="2" customFormat="1" ht="10.5" customHeight="1" x14ac:dyDescent="0.25"/>
    <row r="70" spans="1:161" s="29" customFormat="1" ht="30" customHeight="1" x14ac:dyDescent="0.2">
      <c r="A70" s="42" t="s">
        <v>4</v>
      </c>
      <c r="B70" s="43"/>
      <c r="C70" s="43"/>
      <c r="D70" s="43"/>
      <c r="E70" s="43"/>
      <c r="F70" s="43"/>
      <c r="G70" s="44"/>
      <c r="H70" s="42" t="s">
        <v>64</v>
      </c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4"/>
      <c r="BD70" s="42" t="s">
        <v>86</v>
      </c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4"/>
      <c r="BT70" s="42" t="s">
        <v>97</v>
      </c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4"/>
      <c r="CJ70" s="42" t="s">
        <v>98</v>
      </c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4"/>
    </row>
    <row r="71" spans="1:161" s="6" customFormat="1" x14ac:dyDescent="0.2">
      <c r="A71" s="41"/>
      <c r="B71" s="41"/>
      <c r="C71" s="41"/>
      <c r="D71" s="41"/>
      <c r="E71" s="41"/>
      <c r="F71" s="41"/>
      <c r="G71" s="41"/>
      <c r="H71" s="41">
        <v>1</v>
      </c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>
        <v>2</v>
      </c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>
        <v>3</v>
      </c>
      <c r="BU71" s="41"/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>
        <v>4</v>
      </c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</row>
    <row r="72" spans="1:161" s="7" customFormat="1" ht="15" customHeight="1" x14ac:dyDescent="0.2">
      <c r="A72" s="33" t="s">
        <v>17</v>
      </c>
      <c r="B72" s="33"/>
      <c r="C72" s="33"/>
      <c r="D72" s="33"/>
      <c r="E72" s="33"/>
      <c r="F72" s="33"/>
      <c r="G72" s="33"/>
      <c r="H72" s="39" t="s">
        <v>161</v>
      </c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7">
        <v>1</v>
      </c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  <c r="BW72" s="37"/>
      <c r="BX72" s="37"/>
      <c r="BY72" s="37"/>
      <c r="BZ72" s="37"/>
      <c r="CA72" s="37"/>
      <c r="CB72" s="37"/>
      <c r="CC72" s="37"/>
      <c r="CD72" s="37"/>
      <c r="CE72" s="37"/>
      <c r="CF72" s="37"/>
      <c r="CG72" s="37"/>
      <c r="CH72" s="37"/>
      <c r="CI72" s="37"/>
      <c r="CJ72" s="38">
        <v>0</v>
      </c>
      <c r="CK72" s="38"/>
      <c r="CL72" s="38"/>
      <c r="CM72" s="38"/>
      <c r="CN72" s="38"/>
      <c r="CO72" s="38"/>
      <c r="CP72" s="38"/>
      <c r="CQ72" s="38"/>
      <c r="CR72" s="38"/>
      <c r="CS72" s="38"/>
      <c r="CT72" s="38"/>
      <c r="CU72" s="38"/>
      <c r="CV72" s="38"/>
      <c r="CW72" s="38"/>
      <c r="CX72" s="38"/>
      <c r="CY72" s="38"/>
      <c r="CZ72" s="38"/>
      <c r="DA72" s="38"/>
    </row>
    <row r="73" spans="1:161" s="7" customFormat="1" ht="23.25" customHeight="1" x14ac:dyDescent="0.2">
      <c r="A73" s="33" t="s">
        <v>18</v>
      </c>
      <c r="B73" s="33"/>
      <c r="C73" s="33"/>
      <c r="D73" s="33"/>
      <c r="E73" s="33"/>
      <c r="F73" s="33"/>
      <c r="G73" s="33"/>
      <c r="H73" s="39" t="s">
        <v>162</v>
      </c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7">
        <v>1</v>
      </c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  <c r="CF73" s="37"/>
      <c r="CG73" s="37"/>
      <c r="CH73" s="37"/>
      <c r="CI73" s="37"/>
      <c r="CJ73" s="38">
        <v>121400</v>
      </c>
      <c r="CK73" s="38"/>
      <c r="CL73" s="38"/>
      <c r="CM73" s="38"/>
      <c r="CN73" s="38"/>
      <c r="CO73" s="38"/>
      <c r="CP73" s="38"/>
      <c r="CQ73" s="38"/>
      <c r="CR73" s="38"/>
      <c r="CS73" s="38"/>
      <c r="CT73" s="38"/>
      <c r="CU73" s="38"/>
      <c r="CV73" s="38"/>
      <c r="CW73" s="38"/>
      <c r="CX73" s="38"/>
      <c r="CY73" s="38"/>
      <c r="CZ73" s="38"/>
      <c r="DA73" s="38"/>
    </row>
    <row r="74" spans="1:161" s="7" customFormat="1" ht="22.5" customHeight="1" x14ac:dyDescent="0.2">
      <c r="A74" s="33" t="s">
        <v>19</v>
      </c>
      <c r="B74" s="33"/>
      <c r="C74" s="33"/>
      <c r="D74" s="33"/>
      <c r="E74" s="33"/>
      <c r="F74" s="33"/>
      <c r="G74" s="33"/>
      <c r="H74" s="39" t="s">
        <v>163</v>
      </c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7">
        <v>1</v>
      </c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  <c r="CH74" s="37"/>
      <c r="CI74" s="37"/>
      <c r="CJ74" s="38">
        <v>24500</v>
      </c>
      <c r="CK74" s="38"/>
      <c r="CL74" s="38"/>
      <c r="CM74" s="38"/>
      <c r="CN74" s="38"/>
      <c r="CO74" s="38"/>
      <c r="CP74" s="38"/>
      <c r="CQ74" s="38"/>
      <c r="CR74" s="38"/>
      <c r="CS74" s="38"/>
      <c r="CT74" s="38"/>
      <c r="CU74" s="38"/>
      <c r="CV74" s="38"/>
      <c r="CW74" s="38"/>
      <c r="CX74" s="38"/>
      <c r="CY74" s="38"/>
      <c r="CZ74" s="38"/>
      <c r="DA74" s="38"/>
    </row>
    <row r="75" spans="1:161" s="7" customFormat="1" ht="15" customHeight="1" x14ac:dyDescent="0.2">
      <c r="A75" s="33" t="s">
        <v>23</v>
      </c>
      <c r="B75" s="33"/>
      <c r="C75" s="33"/>
      <c r="D75" s="33"/>
      <c r="E75" s="33"/>
      <c r="F75" s="33"/>
      <c r="G75" s="33"/>
      <c r="H75" s="39" t="s">
        <v>179</v>
      </c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8">
        <v>100000</v>
      </c>
      <c r="CK75" s="38"/>
      <c r="CL75" s="38"/>
      <c r="CM75" s="38"/>
      <c r="CN75" s="38"/>
      <c r="CO75" s="38"/>
      <c r="CP75" s="38"/>
      <c r="CQ75" s="38"/>
      <c r="CR75" s="38"/>
      <c r="CS75" s="38"/>
      <c r="CT75" s="38"/>
      <c r="CU75" s="38"/>
      <c r="CV75" s="38"/>
      <c r="CW75" s="38"/>
      <c r="CX75" s="38"/>
      <c r="CY75" s="38"/>
      <c r="CZ75" s="38"/>
      <c r="DA75" s="38"/>
    </row>
    <row r="76" spans="1:161" s="7" customFormat="1" ht="15" customHeight="1" x14ac:dyDescent="0.2">
      <c r="A76" s="33"/>
      <c r="B76" s="33"/>
      <c r="C76" s="33"/>
      <c r="D76" s="33"/>
      <c r="E76" s="33"/>
      <c r="F76" s="33"/>
      <c r="G76" s="33"/>
      <c r="H76" s="46" t="s">
        <v>15</v>
      </c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 t="s">
        <v>16</v>
      </c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8">
        <f>CJ72+CJ73+CJ75+CJ74</f>
        <v>245900</v>
      </c>
      <c r="CK76" s="38"/>
      <c r="CL76" s="38"/>
      <c r="CM76" s="38"/>
      <c r="CN76" s="38"/>
      <c r="CO76" s="38"/>
      <c r="CP76" s="38"/>
      <c r="CQ76" s="38"/>
      <c r="CR76" s="38"/>
      <c r="CS76" s="38"/>
      <c r="CT76" s="38"/>
      <c r="CU76" s="38"/>
      <c r="CV76" s="38"/>
      <c r="CW76" s="38"/>
      <c r="CX76" s="38"/>
      <c r="CY76" s="38"/>
      <c r="CZ76" s="38"/>
      <c r="DA76" s="38"/>
    </row>
    <row r="77" spans="1:161" s="7" customFormat="1" ht="15" customHeight="1" x14ac:dyDescent="0.2">
      <c r="A77" s="25"/>
      <c r="B77" s="25"/>
      <c r="C77" s="25"/>
      <c r="D77" s="25"/>
      <c r="E77" s="25"/>
      <c r="F77" s="25"/>
      <c r="G77" s="25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</row>
    <row r="78" spans="1:161" s="7" customFormat="1" ht="15" customHeight="1" x14ac:dyDescent="0.2">
      <c r="A78" s="25"/>
      <c r="B78" s="25"/>
      <c r="C78" s="25"/>
      <c r="D78" s="25"/>
      <c r="E78" s="25"/>
      <c r="F78" s="25"/>
      <c r="G78" s="25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</row>
    <row r="79" spans="1:161" s="7" customFormat="1" ht="15" customHeight="1" x14ac:dyDescent="0.2">
      <c r="A79" s="22"/>
      <c r="B79" s="22"/>
      <c r="C79" s="22"/>
      <c r="D79" s="22"/>
      <c r="E79" s="22"/>
      <c r="F79" s="22"/>
      <c r="G79" s="22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</row>
    <row r="80" spans="1:161" s="4" customFormat="1" ht="24.75" customHeight="1" x14ac:dyDescent="0.2">
      <c r="A80" s="8" t="s">
        <v>133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101">
        <f>EO13+CM43+CJ55+CJ65+CJ76+CJ22</f>
        <v>2090644</v>
      </c>
      <c r="BX80" s="102"/>
      <c r="BY80" s="102"/>
      <c r="BZ80" s="102"/>
      <c r="CA80" s="102"/>
      <c r="CB80" s="102"/>
      <c r="CC80" s="102"/>
      <c r="CD80" s="102"/>
      <c r="CE80" s="102"/>
      <c r="CF80" s="102"/>
      <c r="CG80" s="102"/>
      <c r="CH80" s="102"/>
      <c r="CI80" s="102"/>
      <c r="CJ80" s="102"/>
      <c r="CK80" s="102"/>
      <c r="CL80" s="102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</row>
    <row r="81" spans="1:105" ht="13.5" customHeight="1" x14ac:dyDescent="0.2">
      <c r="A81" s="95"/>
      <c r="B81" s="95"/>
      <c r="C81" s="95"/>
      <c r="D81" s="95"/>
      <c r="E81" s="95"/>
      <c r="F81" s="95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7"/>
      <c r="BX81" s="97"/>
      <c r="BY81" s="97"/>
      <c r="BZ81" s="97"/>
      <c r="CA81" s="97"/>
      <c r="CB81" s="97"/>
      <c r="CC81" s="97"/>
      <c r="CD81" s="97"/>
      <c r="CE81" s="97"/>
      <c r="CF81" s="97"/>
      <c r="CG81" s="97"/>
      <c r="CH81" s="97"/>
      <c r="CI81" s="97"/>
      <c r="CJ81" s="97"/>
      <c r="CK81" s="97"/>
      <c r="CL81" s="97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</row>
    <row r="82" spans="1:105" ht="13.5" customHeight="1" x14ac:dyDescent="0.2">
      <c r="A82" s="95"/>
      <c r="B82" s="95"/>
      <c r="C82" s="95"/>
      <c r="D82" s="95"/>
      <c r="E82" s="95"/>
      <c r="F82" s="95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7"/>
      <c r="BX82" s="97"/>
      <c r="BY82" s="97"/>
      <c r="BZ82" s="97"/>
      <c r="CA82" s="97"/>
      <c r="CB82" s="97"/>
      <c r="CC82" s="97"/>
      <c r="CD82" s="97"/>
      <c r="CE82" s="97"/>
      <c r="CF82" s="97"/>
      <c r="CG82" s="97"/>
      <c r="CH82" s="97"/>
      <c r="CI82" s="97"/>
      <c r="CJ82" s="97"/>
      <c r="CK82" s="97"/>
      <c r="CL82" s="97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</row>
    <row r="83" spans="1:105" ht="13.5" customHeight="1" x14ac:dyDescent="0.2">
      <c r="A83" s="95"/>
      <c r="B83" s="95"/>
      <c r="C83" s="95"/>
      <c r="D83" s="95"/>
      <c r="E83" s="95"/>
      <c r="F83" s="95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6"/>
      <c r="BR83" s="96"/>
      <c r="BS83" s="96"/>
      <c r="BT83" s="96"/>
      <c r="BU83" s="96"/>
      <c r="BV83" s="96"/>
      <c r="BW83" s="97"/>
      <c r="BX83" s="97"/>
      <c r="BY83" s="97"/>
      <c r="BZ83" s="97"/>
      <c r="CA83" s="97"/>
      <c r="CB83" s="97"/>
      <c r="CC83" s="97"/>
      <c r="CD83" s="97"/>
      <c r="CE83" s="97"/>
      <c r="CF83" s="97"/>
      <c r="CG83" s="97"/>
      <c r="CH83" s="97"/>
      <c r="CI83" s="97"/>
      <c r="CJ83" s="97"/>
      <c r="CK83" s="97"/>
      <c r="CL83" s="97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</row>
  </sheetData>
  <mergeCells count="265">
    <mergeCell ref="A22:F22"/>
    <mergeCell ref="G22:AD22"/>
    <mergeCell ref="AE22:BC22"/>
    <mergeCell ref="AE20:BC20"/>
    <mergeCell ref="BD20:BS20"/>
    <mergeCell ref="BT20:CI20"/>
    <mergeCell ref="CJ20:DA20"/>
    <mergeCell ref="A21:F21"/>
    <mergeCell ref="G21:AD21"/>
    <mergeCell ref="AE21:BC21"/>
    <mergeCell ref="BD21:BS21"/>
    <mergeCell ref="BT21:CI21"/>
    <mergeCell ref="CJ21:DA21"/>
    <mergeCell ref="BD22:BS22"/>
    <mergeCell ref="A15:DZ15"/>
    <mergeCell ref="A17:F17"/>
    <mergeCell ref="G17:AD17"/>
    <mergeCell ref="AE17:BC17"/>
    <mergeCell ref="BD17:BS17"/>
    <mergeCell ref="BT17:CI17"/>
    <mergeCell ref="CJ17:DA17"/>
    <mergeCell ref="G18:AD18"/>
    <mergeCell ref="AE18:BC18"/>
    <mergeCell ref="BD18:BS18"/>
    <mergeCell ref="BT18:CI18"/>
    <mergeCell ref="CJ18:DA18"/>
    <mergeCell ref="BT22:CI22"/>
    <mergeCell ref="CJ22:DA22"/>
    <mergeCell ref="A18:F18"/>
    <mergeCell ref="A19:F19"/>
    <mergeCell ref="G19:AD19"/>
    <mergeCell ref="AE19:BC19"/>
    <mergeCell ref="BD19:BS19"/>
    <mergeCell ref="BT19:CI19"/>
    <mergeCell ref="CJ19:DA19"/>
    <mergeCell ref="A20:F20"/>
    <mergeCell ref="G20:AD20"/>
    <mergeCell ref="A76:G76"/>
    <mergeCell ref="H76:BC76"/>
    <mergeCell ref="BD76:BS76"/>
    <mergeCell ref="BT76:CI76"/>
    <mergeCell ref="CJ76:DA76"/>
    <mergeCell ref="A62:G62"/>
    <mergeCell ref="H62:BS62"/>
    <mergeCell ref="BT62:CI62"/>
    <mergeCell ref="CJ62:DA62"/>
    <mergeCell ref="A64:G64"/>
    <mergeCell ref="H64:BS64"/>
    <mergeCell ref="BT64:CI64"/>
    <mergeCell ref="CJ64:DA64"/>
    <mergeCell ref="A74:G74"/>
    <mergeCell ref="H74:BC74"/>
    <mergeCell ref="BD74:BS74"/>
    <mergeCell ref="BT74:CI74"/>
    <mergeCell ref="CJ74:DA74"/>
    <mergeCell ref="A75:G75"/>
    <mergeCell ref="H75:BC75"/>
    <mergeCell ref="BD75:BS75"/>
    <mergeCell ref="BT75:CI75"/>
    <mergeCell ref="CJ75:DA75"/>
    <mergeCell ref="BT71:CI71"/>
    <mergeCell ref="A65:G65"/>
    <mergeCell ref="H65:BS65"/>
    <mergeCell ref="BT65:CI65"/>
    <mergeCell ref="CJ65:DA65"/>
    <mergeCell ref="A57:DA57"/>
    <mergeCell ref="A54:G54"/>
    <mergeCell ref="H54:BC54"/>
    <mergeCell ref="BD54:BS54"/>
    <mergeCell ref="BT54:CI54"/>
    <mergeCell ref="CJ54:DA54"/>
    <mergeCell ref="A63:G63"/>
    <mergeCell ref="H63:BS63"/>
    <mergeCell ref="BT63:CI63"/>
    <mergeCell ref="CJ63:DA63"/>
    <mergeCell ref="A59:DA59"/>
    <mergeCell ref="A61:G61"/>
    <mergeCell ref="H61:BS61"/>
    <mergeCell ref="BT61:CI61"/>
    <mergeCell ref="CJ61:DA61"/>
    <mergeCell ref="A55:G55"/>
    <mergeCell ref="H55:BC55"/>
    <mergeCell ref="BD55:BS55"/>
    <mergeCell ref="BT55:CI55"/>
    <mergeCell ref="CJ55:DA55"/>
    <mergeCell ref="CJ71:DA71"/>
    <mergeCell ref="A72:G72"/>
    <mergeCell ref="H72:BC72"/>
    <mergeCell ref="BD72:BS72"/>
    <mergeCell ref="BT72:CI72"/>
    <mergeCell ref="CJ72:DA72"/>
    <mergeCell ref="A73:G73"/>
    <mergeCell ref="H73:BC73"/>
    <mergeCell ref="BD73:BS73"/>
    <mergeCell ref="BT73:CI73"/>
    <mergeCell ref="CJ73:DA73"/>
    <mergeCell ref="A83:F83"/>
    <mergeCell ref="G83:BV83"/>
    <mergeCell ref="BW83:CL83"/>
    <mergeCell ref="A81:F81"/>
    <mergeCell ref="G81:BV81"/>
    <mergeCell ref="BW81:CL81"/>
    <mergeCell ref="A82:F82"/>
    <mergeCell ref="G82:BV82"/>
    <mergeCell ref="BW82:CL82"/>
    <mergeCell ref="BW80:CL80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  <mergeCell ref="DY6:EN8"/>
    <mergeCell ref="EO6:FE8"/>
    <mergeCell ref="AO7:BE8"/>
    <mergeCell ref="BF7:DH7"/>
    <mergeCell ref="A68:DA68"/>
    <mergeCell ref="A70:G70"/>
    <mergeCell ref="H70:BC70"/>
    <mergeCell ref="BD70:BS70"/>
    <mergeCell ref="BT70:CI70"/>
    <mergeCell ref="CJ70:DA70"/>
    <mergeCell ref="A71:G71"/>
    <mergeCell ref="H71:BC71"/>
    <mergeCell ref="BD71:BS71"/>
    <mergeCell ref="A10:FE10"/>
    <mergeCell ref="DI9:DX9"/>
    <mergeCell ref="DY9:EN9"/>
    <mergeCell ref="EO9:FE9"/>
    <mergeCell ref="BF8:BW8"/>
    <mergeCell ref="BX8:CP8"/>
    <mergeCell ref="CQ8:DH8"/>
    <mergeCell ref="A9:F9"/>
    <mergeCell ref="G9:X9"/>
    <mergeCell ref="Y9:AN9"/>
    <mergeCell ref="AO9:BE9"/>
    <mergeCell ref="BF9:BW9"/>
    <mergeCell ref="BX9:CP9"/>
    <mergeCell ref="CQ9:DH9"/>
    <mergeCell ref="BX11:CP11"/>
    <mergeCell ref="CQ11:DH11"/>
    <mergeCell ref="DI11:DX11"/>
    <mergeCell ref="DY11:EN11"/>
    <mergeCell ref="EO11:FE11"/>
    <mergeCell ref="A11:F11"/>
    <mergeCell ref="G11:X11"/>
    <mergeCell ref="Y11:AN11"/>
    <mergeCell ref="AO11:BE11"/>
    <mergeCell ref="BF11:BW11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DI13:DX13"/>
    <mergeCell ref="DY13:EN13"/>
    <mergeCell ref="EO13:FE13"/>
    <mergeCell ref="A12:X12"/>
    <mergeCell ref="Y12:AN12"/>
    <mergeCell ref="AO12:BE12"/>
    <mergeCell ref="BF12:BW12"/>
    <mergeCell ref="BX12:CP12"/>
    <mergeCell ref="A27:F27"/>
    <mergeCell ref="G27:BV27"/>
    <mergeCell ref="BW27:CL27"/>
    <mergeCell ref="CM27:DA27"/>
    <mergeCell ref="A28:F28"/>
    <mergeCell ref="H28:BV28"/>
    <mergeCell ref="BW28:CL28"/>
    <mergeCell ref="CM28:DA28"/>
    <mergeCell ref="A24:DA24"/>
    <mergeCell ref="A26:F26"/>
    <mergeCell ref="G26:BV26"/>
    <mergeCell ref="BW26:CL26"/>
    <mergeCell ref="CM26:DA26"/>
    <mergeCell ref="A31:F31"/>
    <mergeCell ref="H31:BV31"/>
    <mergeCell ref="BW31:CL31"/>
    <mergeCell ref="CM31:DA31"/>
    <mergeCell ref="A32:F32"/>
    <mergeCell ref="H32:BV32"/>
    <mergeCell ref="BW32:CL32"/>
    <mergeCell ref="CM32:DA32"/>
    <mergeCell ref="A29:F30"/>
    <mergeCell ref="H29:BV29"/>
    <mergeCell ref="BW29:CL30"/>
    <mergeCell ref="CM29:DA30"/>
    <mergeCell ref="H30:BV30"/>
    <mergeCell ref="A36:F36"/>
    <mergeCell ref="H36:BV36"/>
    <mergeCell ref="BW36:CL36"/>
    <mergeCell ref="CM36:DA36"/>
    <mergeCell ref="A37:F37"/>
    <mergeCell ref="H37:BV37"/>
    <mergeCell ref="BW37:CL37"/>
    <mergeCell ref="CM37:DA37"/>
    <mergeCell ref="A33:F33"/>
    <mergeCell ref="H33:BV33"/>
    <mergeCell ref="BW33:CL33"/>
    <mergeCell ref="CM33:DA33"/>
    <mergeCell ref="A34:F35"/>
    <mergeCell ref="H34:BV34"/>
    <mergeCell ref="BW34:CL35"/>
    <mergeCell ref="CM34:DA35"/>
    <mergeCell ref="H35:BV35"/>
    <mergeCell ref="A40:F40"/>
    <mergeCell ref="H40:BV40"/>
    <mergeCell ref="BW40:CL40"/>
    <mergeCell ref="CM40:DA40"/>
    <mergeCell ref="A41:F41"/>
    <mergeCell ref="G41:BV41"/>
    <mergeCell ref="BW41:CL41"/>
    <mergeCell ref="CM41:DA41"/>
    <mergeCell ref="A38:F38"/>
    <mergeCell ref="H38:BV38"/>
    <mergeCell ref="BW38:CL38"/>
    <mergeCell ref="CM38:DA38"/>
    <mergeCell ref="A39:F39"/>
    <mergeCell ref="H39:BV39"/>
    <mergeCell ref="BW39:CL39"/>
    <mergeCell ref="CM39:DA39"/>
    <mergeCell ref="A43:F43"/>
    <mergeCell ref="G43:BV43"/>
    <mergeCell ref="BW43:CL43"/>
    <mergeCell ref="CM43:DA43"/>
    <mergeCell ref="A45:DA45"/>
    <mergeCell ref="A42:F42"/>
    <mergeCell ref="G42:BV42"/>
    <mergeCell ref="BW42:CL42"/>
    <mergeCell ref="CM42:DA42"/>
    <mergeCell ref="A50:G50"/>
    <mergeCell ref="H50:BC50"/>
    <mergeCell ref="BD50:BS50"/>
    <mergeCell ref="BT50:CI50"/>
    <mergeCell ref="CJ50:DA50"/>
    <mergeCell ref="A47:DA47"/>
    <mergeCell ref="A49:G49"/>
    <mergeCell ref="H49:BC49"/>
    <mergeCell ref="BD49:BS49"/>
    <mergeCell ref="BT49:CI49"/>
    <mergeCell ref="CJ49:DA49"/>
    <mergeCell ref="A53:G53"/>
    <mergeCell ref="H53:BC53"/>
    <mergeCell ref="BD53:BS53"/>
    <mergeCell ref="BT53:CI53"/>
    <mergeCell ref="CJ53:DA53"/>
    <mergeCell ref="A51:G51"/>
    <mergeCell ref="H51:BC51"/>
    <mergeCell ref="BD51:BS51"/>
    <mergeCell ref="BT51:CI51"/>
    <mergeCell ref="CJ51:DA51"/>
    <mergeCell ref="A52:G52"/>
    <mergeCell ref="H52:BC52"/>
    <mergeCell ref="BD52:BS52"/>
    <mergeCell ref="BT52:CI52"/>
    <mergeCell ref="CJ52:DA52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МБ</vt:lpstr>
      <vt:lpstr>ОБ</vt:lpstr>
      <vt:lpstr>5</vt:lpstr>
      <vt:lpstr>'5'!Область_печати</vt:lpstr>
      <vt:lpstr>МБ!Область_печати</vt:lpstr>
      <vt:lpstr>ОБ!Область_печати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user</cp:lastModifiedBy>
  <cp:lastPrinted>2022-03-03T09:37:52Z</cp:lastPrinted>
  <dcterms:created xsi:type="dcterms:W3CDTF">2019-09-13T06:39:05Z</dcterms:created>
  <dcterms:modified xsi:type="dcterms:W3CDTF">2022-04-15T09:54:43Z</dcterms:modified>
</cp:coreProperties>
</file>